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chmc-my.sharepoint.com/personal/jowu_bchousing_org/Documents/Working File/Tender/In Process/2526-022 RFP CHF 2025/Tender/"/>
    </mc:Choice>
  </mc:AlternateContent>
  <xr:revisionPtr revIDLastSave="2052" documentId="8_{94083BDB-2275-443E-B826-035557188E6F}" xr6:coauthVersionLast="47" xr6:coauthVersionMax="47" xr10:uidLastSave="{7CA481BF-7CD2-4641-ABBD-B9B45A48D7D5}"/>
  <workbookProtection workbookAlgorithmName="SHA-512" workbookHashValue="/p3WEiRUUrJGNVDEbh7tTrH9psv3sqzNtU7XL6klJTJxhdhJlskYwJf02Xza0GCqzgA0LPBU5XGRh7wZMEinNQ==" workbookSaltValue="j0v0OX5lxc00VABwS64tdA==" workbookSpinCount="100000" lockStructure="1"/>
  <bookViews>
    <workbookView xWindow="-28800" yWindow="390" windowWidth="28755" windowHeight="13755" tabRatio="743" xr2:uid="{6B134916-0DFC-4AE4-B938-E47B60E6BE0C}"/>
  </bookViews>
  <sheets>
    <sheet name="Project Info" sheetId="9" r:id="rId1"/>
    <sheet name="Generic Functional Program" sheetId="7" r:id="rId2"/>
    <sheet name="Capital Budget" sheetId="2" r:id="rId3"/>
    <sheet name="Operating Budget" sheetId="4" r:id="rId4"/>
    <sheet name="Risk" sheetId="5" r:id="rId5"/>
    <sheet name="Portfolio Summary" sheetId="8" r:id="rId6"/>
  </sheets>
  <definedNames>
    <definedName name="CB_CHFResidential">'Capital Budget'!$G$9:$G$158</definedName>
    <definedName name="CB_Description">'Capital Budget'!$C$9:$C$158</definedName>
    <definedName name="CB_NonResidential">'Capital Budget'!$J$9:$J$158</definedName>
    <definedName name="GFP_Description">'Generic Functional Program'!$C$12:$C$41</definedName>
    <definedName name="GFP_Info">'Generic Functional Program'!$D$9:$F$10</definedName>
    <definedName name="GFP_UnitsCount">'Generic Functional Program'!$E$12:$E$41</definedName>
    <definedName name="GFP_UnitsSQFT">'Generic Functional Program'!$D$12:$D$41</definedName>
    <definedName name="Info_Address">'Project Info'!$C$10</definedName>
    <definedName name="Info_City">'Project Info'!$C$11</definedName>
    <definedName name="Info_Date">'Project Info'!$C$13</definedName>
    <definedName name="Info_Name">'Project Info'!$C$9</definedName>
    <definedName name="Info_Society">'Project Info'!$C$12</definedName>
    <definedName name="Operating_Expenses">'Operating Budget'!$C$35:$D$61</definedName>
    <definedName name="Operating_Expenses_Description">'Operating Budget'!$B$35:$B$61</definedName>
    <definedName name="Operating_RentRoll">'Operating Budget'!$C$9:$J$14</definedName>
    <definedName name="Operating_RentRollDescription">'Operating Budget'!$B$9:$B$14</definedName>
    <definedName name="Operating_Revenue">'Operating Budget'!$C$21:$D$30</definedName>
    <definedName name="Operating_RevenueDescription">'Operating Budget'!$B$21:$B$30</definedName>
    <definedName name="Portfolio_Category">'Portfolio Summary'!$C$12:$O$12</definedName>
    <definedName name="Portfolio_Overflow">'Portfolio Summary'!$B$25</definedName>
    <definedName name="Portfolio_Values">'Portfolio Summary'!$C$13:$O$22</definedName>
    <definedName name="Risk_Category">Risk!$B$24:$D$55</definedName>
    <definedName name="Risk_Values">Risk!$E$24:$I$55</definedName>
    <definedName name="Version">'Project Info'!$E$1</definedName>
    <definedName name="Z_041C4A21_9F9C_4A8E_82B8_3CAC3D848D57_.wvu.Cols" localSheetId="2" hidden="1">'Capital Budget'!#REF!,'Capital Budget'!#REF!</definedName>
    <definedName name="Z_041C4A21_9F9C_4A8E_82B8_3CAC3D848D57_.wvu.PrintTitles" localSheetId="2" hidden="1">'Capital Budget'!$6:$8</definedName>
    <definedName name="Z_041C4A21_9F9C_4A8E_82B8_3CAC3D848D57_.wvu.Rows" localSheetId="2" hidden="1">'Capital Budget'!#REF!</definedName>
    <definedName name="Z_3DCA088A_30EF_480C_B923_A007C955140F_.wvu.Cols" localSheetId="2" hidden="1">'Capital Budget'!#REF!,'Capital Budget'!#REF!</definedName>
    <definedName name="Z_3DCA088A_30EF_480C_B923_A007C955140F_.wvu.PrintTitles" localSheetId="2" hidden="1">'Capital Budget'!$6:$8</definedName>
    <definedName name="Z_3DCA088A_30EF_480C_B923_A007C955140F_.wvu.Rows" localSheetId="2" hidden="1">'Capital Budget'!#REF!</definedName>
    <definedName name="Z_67D8392C_29BA_4201_AF81_44A331F9DD5B_.wvu.Cols" localSheetId="2" hidden="1">'Capital Budget'!#REF!,'Capital Budget'!#REF!</definedName>
    <definedName name="Z_67D8392C_29BA_4201_AF81_44A331F9DD5B_.wvu.PrintTitles" localSheetId="2" hidden="1">'Capital Budget'!$6:$8</definedName>
    <definedName name="Z_67D8392C_29BA_4201_AF81_44A331F9DD5B_.wvu.Rows" localSheetId="2" hidden="1">'Capital Budget'!#REF!</definedName>
    <definedName name="Z_BB3FA552_3FA0_46A8_A170_F867E59B425F_.wvu.Cols" localSheetId="2" hidden="1">'Capital Budget'!#REF!,'Capital Budget'!#REF!</definedName>
    <definedName name="Z_BB3FA552_3FA0_46A8_A170_F867E59B425F_.wvu.PrintTitles" localSheetId="2" hidden="1">'Capital Budget'!$6:$8</definedName>
    <definedName name="Z_BB3FA552_3FA0_46A8_A170_F867E59B425F_.wvu.Rows" localSheetId="2" hidden="1">'Capital Budget'!#REF!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4" l="1"/>
  <c r="J10" i="4"/>
  <c r="I11" i="4"/>
  <c r="J11" i="4"/>
  <c r="I12" i="4"/>
  <c r="J12" i="4"/>
  <c r="I13" i="4"/>
  <c r="J13" i="4"/>
  <c r="I14" i="4"/>
  <c r="J14" i="4"/>
  <c r="I9" i="4"/>
  <c r="J9" i="4"/>
  <c r="H15" i="4"/>
  <c r="G15" i="4"/>
  <c r="F15" i="4"/>
  <c r="E15" i="4"/>
  <c r="D15" i="4"/>
  <c r="C15" i="4"/>
  <c r="J15" i="4" l="1"/>
  <c r="I15" i="4"/>
  <c r="F13" i="7" l="1"/>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12" i="7"/>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24" i="5"/>
  <c r="F45" i="7" l="1"/>
  <c r="F43" i="7"/>
  <c r="F46" i="7"/>
  <c r="F44" i="7"/>
  <c r="F42" i="7"/>
  <c r="D68" i="4"/>
  <c r="D69" i="4"/>
  <c r="D70" i="4"/>
  <c r="D22" i="4"/>
  <c r="D24" i="4"/>
  <c r="D25" i="4"/>
  <c r="D26" i="4"/>
  <c r="D27" i="4"/>
  <c r="D28" i="4"/>
  <c r="D29" i="4"/>
  <c r="D30" i="4"/>
  <c r="D35" i="4"/>
  <c r="D36" i="4"/>
  <c r="D37" i="4"/>
  <c r="D38" i="4"/>
  <c r="D39" i="4"/>
  <c r="D40" i="4"/>
  <c r="D41" i="4"/>
  <c r="D42" i="4"/>
  <c r="D44" i="4"/>
  <c r="D45" i="4"/>
  <c r="D46" i="4"/>
  <c r="D47" i="4"/>
  <c r="D48" i="4"/>
  <c r="D49" i="4"/>
  <c r="D51" i="4"/>
  <c r="D52" i="4"/>
  <c r="D53" i="4"/>
  <c r="D54" i="4"/>
  <c r="D55" i="4"/>
  <c r="D56" i="4"/>
  <c r="D57" i="4"/>
  <c r="D58" i="4"/>
  <c r="D60" i="4"/>
  <c r="D82" i="4" s="1"/>
  <c r="D61" i="4"/>
  <c r="D81" i="4" s="1"/>
  <c r="C63" i="4"/>
  <c r="F47" i="7" l="1"/>
  <c r="F48" i="7" s="1"/>
  <c r="C21" i="4"/>
  <c r="D21" i="4" s="1"/>
  <c r="D80" i="4"/>
  <c r="D79" i="4"/>
  <c r="D63" i="4"/>
  <c r="D76" i="4"/>
  <c r="D71" i="4"/>
  <c r="D78" i="4"/>
  <c r="D10" i="2"/>
  <c r="D11" i="2"/>
  <c r="D12" i="2"/>
  <c r="D13" i="2"/>
  <c r="D14" i="2"/>
  <c r="D15" i="2"/>
  <c r="G16" i="2"/>
  <c r="J16" i="2"/>
  <c r="D18" i="2"/>
  <c r="D19" i="2"/>
  <c r="D20" i="2"/>
  <c r="D21" i="2"/>
  <c r="D22" i="2"/>
  <c r="D23" i="2"/>
  <c r="D24" i="2"/>
  <c r="D25" i="2"/>
  <c r="G26" i="2"/>
  <c r="J26" i="2"/>
  <c r="D28" i="2"/>
  <c r="D29" i="2"/>
  <c r="D30" i="2"/>
  <c r="D31" i="2"/>
  <c r="D32" i="2"/>
  <c r="D33" i="2"/>
  <c r="D34" i="2"/>
  <c r="D35" i="2"/>
  <c r="D36" i="2"/>
  <c r="G37" i="2"/>
  <c r="J37" i="2"/>
  <c r="D39" i="2"/>
  <c r="D40" i="2"/>
  <c r="D41" i="2"/>
  <c r="D42" i="2"/>
  <c r="G43" i="2"/>
  <c r="J43" i="2"/>
  <c r="D45" i="2"/>
  <c r="D46" i="2"/>
  <c r="D47" i="2"/>
  <c r="D48" i="2"/>
  <c r="D49" i="2"/>
  <c r="D50" i="2"/>
  <c r="D51" i="2"/>
  <c r="D52" i="2"/>
  <c r="D53" i="2"/>
  <c r="D54" i="2"/>
  <c r="D55" i="2"/>
  <c r="D56" i="2"/>
  <c r="D57" i="2"/>
  <c r="D58" i="2"/>
  <c r="D59" i="2"/>
  <c r="D60" i="2"/>
  <c r="D61" i="2"/>
  <c r="D62" i="2"/>
  <c r="D63" i="2"/>
  <c r="G64" i="2"/>
  <c r="J64" i="2"/>
  <c r="D66" i="2"/>
  <c r="D67" i="2"/>
  <c r="D68" i="2"/>
  <c r="D69" i="2"/>
  <c r="D70" i="2"/>
  <c r="D71" i="2"/>
  <c r="D72" i="2"/>
  <c r="D73" i="2"/>
  <c r="D74" i="2"/>
  <c r="D75" i="2"/>
  <c r="D76" i="2"/>
  <c r="D77" i="2"/>
  <c r="D78" i="2"/>
  <c r="D79" i="2"/>
  <c r="D80" i="2"/>
  <c r="D81" i="2"/>
  <c r="D82" i="2"/>
  <c r="D83" i="2"/>
  <c r="D84" i="2"/>
  <c r="D85" i="2"/>
  <c r="G86" i="2"/>
  <c r="J86" i="2"/>
  <c r="D88" i="2"/>
  <c r="D89" i="2"/>
  <c r="D90" i="2"/>
  <c r="D91" i="2"/>
  <c r="D92" i="2"/>
  <c r="D93" i="2"/>
  <c r="D94" i="2"/>
  <c r="D95" i="2"/>
  <c r="D96" i="2"/>
  <c r="D97" i="2"/>
  <c r="D98" i="2"/>
  <c r="D99" i="2"/>
  <c r="D100" i="2"/>
  <c r="D101" i="2"/>
  <c r="D102" i="2"/>
  <c r="D103" i="2"/>
  <c r="G104" i="2"/>
  <c r="J104" i="2"/>
  <c r="D106" i="2"/>
  <c r="D107" i="2"/>
  <c r="D108" i="2"/>
  <c r="D109" i="2"/>
  <c r="G110" i="2"/>
  <c r="J110" i="2"/>
  <c r="D112" i="2"/>
  <c r="D113" i="2"/>
  <c r="D114" i="2"/>
  <c r="D115" i="2"/>
  <c r="D116" i="2"/>
  <c r="D117" i="2"/>
  <c r="D118" i="2"/>
  <c r="D119" i="2"/>
  <c r="D120" i="2"/>
  <c r="D121" i="2"/>
  <c r="D122" i="2"/>
  <c r="D123" i="2"/>
  <c r="D124" i="2"/>
  <c r="D125" i="2"/>
  <c r="D126" i="2"/>
  <c r="D127" i="2"/>
  <c r="D128" i="2"/>
  <c r="D129" i="2"/>
  <c r="G130" i="2"/>
  <c r="J130" i="2"/>
  <c r="D132" i="2"/>
  <c r="D133" i="2"/>
  <c r="D134" i="2"/>
  <c r="D135" i="2"/>
  <c r="D136" i="2"/>
  <c r="D137" i="2"/>
  <c r="D138" i="2"/>
  <c r="D139" i="2"/>
  <c r="G140" i="2"/>
  <c r="J140" i="2"/>
  <c r="D142" i="2"/>
  <c r="D143" i="2"/>
  <c r="D144" i="2"/>
  <c r="D145" i="2"/>
  <c r="D146" i="2"/>
  <c r="D147" i="2"/>
  <c r="D148" i="2"/>
  <c r="D149" i="2"/>
  <c r="G150" i="2"/>
  <c r="J150" i="2"/>
  <c r="D153" i="2"/>
  <c r="D154" i="2"/>
  <c r="D155" i="2"/>
  <c r="D156" i="2"/>
  <c r="G157" i="2"/>
  <c r="J157" i="2"/>
  <c r="E82" i="4" l="1"/>
  <c r="E78" i="4"/>
  <c r="E81" i="4"/>
  <c r="E79" i="4"/>
  <c r="E76" i="4"/>
  <c r="E80" i="4"/>
  <c r="E70" i="4"/>
  <c r="E68" i="4"/>
  <c r="E69" i="4"/>
  <c r="C32" i="4"/>
  <c r="C64" i="4" s="1"/>
  <c r="D64" i="2"/>
  <c r="D110" i="2"/>
  <c r="D140" i="2"/>
  <c r="J151" i="2"/>
  <c r="J158" i="2" s="1"/>
  <c r="G151" i="2"/>
  <c r="G158" i="2" s="1"/>
  <c r="D130" i="2"/>
  <c r="D37" i="2"/>
  <c r="D16" i="2"/>
  <c r="D26" i="2"/>
  <c r="D86" i="2"/>
  <c r="D104" i="2"/>
  <c r="D157" i="2"/>
  <c r="D150" i="2"/>
  <c r="D43" i="2"/>
  <c r="D83" i="4"/>
  <c r="E83" i="4" s="1"/>
  <c r="D74" i="4"/>
  <c r="D75" i="4"/>
  <c r="E75" i="4" s="1"/>
  <c r="D32" i="4"/>
  <c r="D64" i="4" s="1"/>
  <c r="D151" i="2" l="1"/>
  <c r="D158" i="2" s="1"/>
  <c r="D77" i="4"/>
  <c r="E77" i="4" s="1"/>
  <c r="D84" i="4" l="1"/>
  <c r="E8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ckwok</author>
    <author>Sunny Yu</author>
  </authors>
  <commentList>
    <comment ref="B21" authorId="0" shapeId="0" xr:uid="{08F3AD05-F965-4552-85A0-850D733B2520}">
      <text>
        <r>
          <rPr>
            <sz val="9"/>
            <color indexed="81"/>
            <rFont val="Tahoma"/>
            <family val="2"/>
          </rPr>
          <t xml:space="preserve">Amounts paid by the resident, or on behalf of the resident, based on full occupancy with a separate offsetting vacancy loss expense.
</t>
        </r>
      </text>
    </comment>
    <comment ref="B22" authorId="0" shapeId="0" xr:uid="{7B505EAF-47BB-4CD9-B687-596C62411923}">
      <text>
        <r>
          <rPr>
            <sz val="9"/>
            <color indexed="81"/>
            <rFont val="Tahoma"/>
            <family val="2"/>
          </rPr>
          <t xml:space="preserve">A projected expense expressed as a negative amount to allow for loss of Tenant Rent Revenue due to suite vacancies.
</t>
        </r>
      </text>
    </comment>
    <comment ref="B24" authorId="0" shapeId="0" xr:uid="{E08CC715-594C-4444-B09C-686458EB5932}">
      <text>
        <r>
          <rPr>
            <sz val="9"/>
            <color indexed="81"/>
            <rFont val="Tahoma"/>
            <family val="2"/>
          </rPr>
          <t>Net revenue from rented commercial space (e.g. Office or daycare spaces) to be contributed to the BC Housing funded operations.  Excludes commercial rent and the matching expense from ineligible space and rooftop lease revenue.</t>
        </r>
      </text>
    </comment>
    <comment ref="B25" authorId="0" shapeId="0" xr:uid="{72F4D7FF-2437-4DA9-9EE9-BDFAFC30C6F7}">
      <text>
        <r>
          <rPr>
            <sz val="9"/>
            <color indexed="81"/>
            <rFont val="Tahoma"/>
            <family val="2"/>
          </rPr>
          <t xml:space="preserve">All revenues from laundry (pay per use machines or laundry service) </t>
        </r>
      </text>
    </comment>
    <comment ref="B26" authorId="0" shapeId="0" xr:uid="{1044FC17-E0EB-4135-9F2F-82E8B2D8C6F1}">
      <text>
        <r>
          <rPr>
            <sz val="9"/>
            <color indexed="81"/>
            <rFont val="Tahoma"/>
            <family val="2"/>
          </rPr>
          <t>Revenues from leased spaces including rooftop lease revenue (e.g. Office or daycare spaces)</t>
        </r>
      </text>
    </comment>
    <comment ref="B27" authorId="1" shapeId="0" xr:uid="{5329B32B-4F5A-4DD8-A984-2A8EF438BCDE}">
      <text>
        <r>
          <rPr>
            <sz val="9"/>
            <color indexed="81"/>
            <rFont val="Tahoma"/>
            <family val="2"/>
          </rPr>
          <t xml:space="preserve">Other revenue that does not fall into listed revenue categories, may include hydro or cable vision recovery from tenants (not included in Tenant Rent charges).
</t>
        </r>
      </text>
    </comment>
    <comment ref="B28" authorId="0" shapeId="0" xr:uid="{1B2B41A8-B65C-433B-83EF-3A8F6C3AC87D}">
      <text>
        <r>
          <rPr>
            <sz val="9"/>
            <color indexed="81"/>
            <rFont val="Tahoma"/>
            <family val="2"/>
          </rPr>
          <t>All revenues from parking (tenants, employees, or parking spaces rented/leased to businesses or individuals outside of the building).</t>
        </r>
      </text>
    </comment>
    <comment ref="B29" authorId="0" shapeId="0" xr:uid="{154258A7-0109-4880-821A-D6BD7F48A9D9}">
      <text>
        <r>
          <rPr>
            <sz val="9"/>
            <color indexed="81"/>
            <rFont val="Tahoma"/>
            <family val="2"/>
          </rPr>
          <t xml:space="preserve">Revenues from rent paid by onsite building managers </t>
        </r>
      </text>
    </comment>
    <comment ref="B30" authorId="0" shapeId="0" xr:uid="{A2241DBE-FF49-4178-A55C-B152176345B2}">
      <text>
        <r>
          <rPr>
            <sz val="9"/>
            <color indexed="81"/>
            <rFont val="Tahoma"/>
            <family val="2"/>
          </rPr>
          <t>Revenues from guest suite rental.</t>
        </r>
      </text>
    </comment>
    <comment ref="B35" authorId="0" shapeId="0" xr:uid="{BB59195F-D026-434E-BA31-9E91080C1B3A}">
      <text>
        <r>
          <rPr>
            <sz val="9"/>
            <color indexed="81"/>
            <rFont val="Tahoma"/>
            <family val="2"/>
          </rPr>
          <t>Cablevision costs for project.</t>
        </r>
      </text>
    </comment>
    <comment ref="B36" authorId="0" shapeId="0" xr:uid="{443085F7-5D8F-42B0-A4F4-95D54F87B7DD}">
      <text>
        <r>
          <rPr>
            <sz val="9"/>
            <color indexed="81"/>
            <rFont val="Tahoma"/>
            <family val="2"/>
          </rPr>
          <t>Electricity costs for project - includes common areas costs, electric heat or electric hot water costs.</t>
        </r>
      </text>
    </comment>
    <comment ref="B37" authorId="0" shapeId="0" xr:uid="{E7D0D911-44FE-4EB7-AF9A-39E320507028}">
      <text>
        <r>
          <rPr>
            <sz val="9"/>
            <color indexed="81"/>
            <rFont val="Tahoma"/>
            <family val="2"/>
          </rPr>
          <t>Fuel costs for project.</t>
        </r>
      </text>
    </comment>
    <comment ref="B38" authorId="0" shapeId="0" xr:uid="{E43AB8B1-7539-42F0-A1EC-49B8D6C10C9E}">
      <text>
        <r>
          <rPr>
            <sz val="9"/>
            <color indexed="81"/>
            <rFont val="Tahoma"/>
            <family val="2"/>
          </rPr>
          <t>Water costs for project - municipal water or sewer services, septic tank, sanitary system or well.</t>
        </r>
      </text>
    </comment>
    <comment ref="B39" authorId="0" shapeId="0" xr:uid="{415A6B50-05FD-49FE-8BDA-118087FD8338}">
      <text>
        <r>
          <rPr>
            <sz val="9"/>
            <color indexed="81"/>
            <rFont val="Tahoma"/>
            <family val="2"/>
          </rPr>
          <t>Insurance costs for the project.</t>
        </r>
      </text>
    </comment>
    <comment ref="B40" authorId="0" shapeId="0" xr:uid="{C6A2729D-5E32-4A35-86B3-86E238587B6C}">
      <text>
        <r>
          <rPr>
            <sz val="9"/>
            <color indexed="81"/>
            <rFont val="Tahoma"/>
            <family val="2"/>
          </rPr>
          <t>Waste removal expenses (municipal garbage pick-up or private waste removal company).</t>
        </r>
      </text>
    </comment>
    <comment ref="B41" authorId="0" shapeId="0" xr:uid="{719AFA5B-6C57-45C1-AD7E-61A7ACA124B7}">
      <text>
        <r>
          <rPr>
            <sz val="9"/>
            <color indexed="81"/>
            <rFont val="Tahoma"/>
            <family val="2"/>
          </rPr>
          <t>Property taxes for project (do not use if project is exempt).</t>
        </r>
      </text>
    </comment>
    <comment ref="B42" authorId="0" shapeId="0" xr:uid="{5B0D009D-BFDA-4FC9-9B50-2AE54DD99D80}">
      <text>
        <r>
          <rPr>
            <sz val="9"/>
            <color indexed="81"/>
            <rFont val="Tahoma"/>
            <family val="2"/>
          </rPr>
          <t>Building Managers (administration portion only), Front Desk staff, other building administration staff, wages and applicable benefits.</t>
        </r>
      </text>
    </comment>
    <comment ref="B44" authorId="0" shapeId="0" xr:uid="{7C747308-EA0A-4F12-BBC2-BC98C3E4ED54}">
      <text>
        <r>
          <rPr>
            <sz val="9"/>
            <color indexed="81"/>
            <rFont val="Tahoma"/>
            <family val="2"/>
          </rPr>
          <t>Agency administration charge - this fee will cover applicable head office staff (e.g. Executive Director and accounting), operating costs (e.g. portion of admin office overhead) related to BCH funded operations</t>
        </r>
      </text>
    </comment>
    <comment ref="B45" authorId="1" shapeId="0" xr:uid="{9AB310F3-C411-4ACF-9BAE-8E9EE28707EE}">
      <text>
        <r>
          <rPr>
            <sz val="9"/>
            <color indexed="81"/>
            <rFont val="Tahoma"/>
            <family val="2"/>
          </rPr>
          <t>Internet costs for the project</t>
        </r>
      </text>
    </comment>
    <comment ref="B46" authorId="0" shapeId="0" xr:uid="{1ED31123-5F21-4340-8021-F4A9A9F037BB}">
      <text>
        <r>
          <rPr>
            <sz val="9"/>
            <color indexed="81"/>
            <rFont val="Tahoma"/>
            <family val="2"/>
          </rPr>
          <t>Telephone costs for the project, including telephone, cell, and paging related costs; all local and long distance calls.</t>
        </r>
      </text>
    </comment>
    <comment ref="B47" authorId="0" shapeId="0" xr:uid="{54BAFEEE-0792-4BA3-9323-E9AE75A2E87D}">
      <text>
        <r>
          <rPr>
            <sz val="9"/>
            <color indexed="81"/>
            <rFont val="Tahoma"/>
            <family val="2"/>
          </rPr>
          <t>BCNPHA &amp; COHFB memberships and conference related travel.</t>
        </r>
      </text>
    </comment>
    <comment ref="B48" authorId="1" shapeId="0" xr:uid="{413CD2B5-1776-4D9A-B5B0-73B33D3DC6C2}">
      <text>
        <r>
          <rPr>
            <sz val="9"/>
            <color indexed="81"/>
            <rFont val="Tahoma"/>
            <family val="2"/>
          </rPr>
          <t xml:space="preserve">Administration expenses that are not captured in specific line items in the Administrative Expenses section.
</t>
        </r>
      </text>
    </comment>
    <comment ref="B49" authorId="0" shapeId="0" xr:uid="{E61FEC9E-32CB-4A15-999B-0DEC253F4345}">
      <text>
        <r>
          <rPr>
            <sz val="9"/>
            <color indexed="81"/>
            <rFont val="Tahoma"/>
            <family val="2"/>
          </rPr>
          <t>Audit fees and charges for the project only.</t>
        </r>
      </text>
    </comment>
    <comment ref="B51" authorId="0" shapeId="0" xr:uid="{4817228A-1519-4C98-899A-096165FE8487}">
      <text>
        <r>
          <rPr>
            <sz val="9"/>
            <color indexed="81"/>
            <rFont val="Tahoma"/>
            <family val="2"/>
          </rPr>
          <t>Building maintenance and janitorial staff wages and applicable benefits.  NOTE: If the Building Manager is getting a discount in the rent and the Building Manager's unit is not subsidized, a taxable benefit should be added to their budget.</t>
        </r>
      </text>
    </comment>
    <comment ref="B52" authorId="0" shapeId="0" xr:uid="{C615ADF7-79A6-4F25-BB4D-8C1D280F8A8B}">
      <text>
        <r>
          <rPr>
            <sz val="9"/>
            <color indexed="81"/>
            <rFont val="Tahoma"/>
            <family val="2"/>
          </rPr>
          <t>Repairs and maintenance to the exterior of the building (roof repair, windows, gutters). Exclude maintenance salaries, these are to be reported separately under "Maintenance Labour and Benefits".</t>
        </r>
      </text>
    </comment>
    <comment ref="B53" authorId="0" shapeId="0" xr:uid="{F48E1F2C-59BE-4720-80BB-C185E36F0A8D}">
      <text>
        <r>
          <rPr>
            <sz val="9"/>
            <color indexed="81"/>
            <rFont val="Tahoma"/>
            <family val="2"/>
          </rPr>
          <t>Landscaping, lawn and landscape maintenance and services; minor pathway, parkway and sidewalk repairs; grounds equipment rental costs, grounds supplies, occasional snow removal /salting, and miscellaneous grounds expenses. Exclude maintenance salaries, these are to be reported separately under "Maintenance Labour and Benefits".</t>
        </r>
      </text>
    </comment>
    <comment ref="B54" authorId="0" shapeId="0" xr:uid="{24651B4C-E050-46F6-ACF6-0081C8C72436}">
      <text>
        <r>
          <rPr>
            <sz val="9"/>
            <color indexed="81"/>
            <rFont val="Tahoma"/>
            <family val="2"/>
          </rPr>
          <t>Repairs and maintenance to the interior of the building done by contractors (on-site repair supplies, plumbers, electricians, carpenters, interior, painting, appliance repair, equipment  costs, cleaning costs, janitorial/cleaning equipment, intercoms/enterphones, miscellaneous interior building maintenance. Exclude maintenance salaries, these are to be reported separately under "Maintenance Labour and Benefits".</t>
        </r>
      </text>
    </comment>
    <comment ref="B55" authorId="1" shapeId="0" xr:uid="{20CE8C2D-8106-4661-8F24-9766601F3A65}">
      <text>
        <r>
          <rPr>
            <sz val="9"/>
            <color indexed="81"/>
            <rFont val="Tahoma"/>
            <family val="2"/>
          </rPr>
          <t xml:space="preserve">Janitorial and cleaning supplies for the project.
</t>
        </r>
      </text>
    </comment>
    <comment ref="B56" authorId="1" shapeId="0" xr:uid="{A8AC5117-61B6-433F-84F4-D5C61CE7F6CA}">
      <text>
        <r>
          <rPr>
            <sz val="9"/>
            <color indexed="81"/>
            <rFont val="Tahoma"/>
            <family val="2"/>
          </rPr>
          <t>Pest control, including monthly inspections for the building</t>
        </r>
      </text>
    </comment>
    <comment ref="B57" authorId="0" shapeId="0" xr:uid="{48EB4D92-252C-4E4F-B02A-75A1B42564E8}">
      <text>
        <r>
          <rPr>
            <sz val="9"/>
            <color indexed="81"/>
            <rFont val="Tahoma"/>
            <family val="2"/>
          </rPr>
          <t>Charges for snow removal/salting if a regularly recurring expense - otherwise to be included in Grounds  Maintenance. Exclude maintenance salaries, these are to be reported separately under "Maintenance Labour and Benefits".</t>
        </r>
      </text>
    </comment>
    <comment ref="B58" authorId="0" shapeId="0" xr:uid="{042681A4-493F-4ABF-AD02-5CA50D879C00}">
      <text>
        <r>
          <rPr>
            <sz val="9"/>
            <color indexed="81"/>
            <rFont val="Tahoma"/>
            <family val="2"/>
          </rPr>
          <t>Service contracts (e.g. security, fire systems testing inspections, elevator, mechanical, HVAC contracts). Monthly, seasonal or annual.</t>
        </r>
      </text>
    </comment>
    <comment ref="B60" authorId="0" shapeId="0" xr:uid="{656F73DB-95D4-4F0C-BAC7-06165EB6F3B5}">
      <text>
        <r>
          <rPr>
            <sz val="9"/>
            <color indexed="81"/>
            <rFont val="Tahoma"/>
            <family val="2"/>
          </rPr>
          <t>Principal and interest payments.</t>
        </r>
      </text>
    </comment>
    <comment ref="B61" authorId="0" shapeId="0" xr:uid="{1BBC913D-99E6-4E7C-895B-9A76B413BBAE}">
      <text>
        <r>
          <rPr>
            <sz val="9"/>
            <color indexed="81"/>
            <rFont val="Tahoma"/>
            <family val="2"/>
          </rPr>
          <t xml:space="preserve">Provision to cover future replacement cost of eligible capital items. </t>
        </r>
      </text>
    </comment>
  </commentList>
</comments>
</file>

<file path=xl/sharedStrings.xml><?xml version="1.0" encoding="utf-8"?>
<sst xmlns="http://schemas.openxmlformats.org/spreadsheetml/2006/main" count="464" uniqueCount="395">
  <si>
    <t>GENERIC FUNCTIONAL PROGRAM</t>
  </si>
  <si>
    <t xml:space="preserve">Project Name: </t>
  </si>
  <si>
    <t>Function</t>
  </si>
  <si>
    <t>Description of units / spaces</t>
  </si>
  <si>
    <t># of units or rooms</t>
  </si>
  <si>
    <t>Total sf</t>
  </si>
  <si>
    <t>a - Residential Units</t>
  </si>
  <si>
    <t>Studio</t>
  </si>
  <si>
    <t xml:space="preserve">One Bedroom </t>
  </si>
  <si>
    <t xml:space="preserve">Two Bedroom </t>
  </si>
  <si>
    <t>b - Resident’s Amenity</t>
  </si>
  <si>
    <t>Lounge</t>
  </si>
  <si>
    <t>Multipurpose rooms</t>
  </si>
  <si>
    <t>Resident laundry</t>
  </si>
  <si>
    <t>Common dining room</t>
  </si>
  <si>
    <t>Common kitchen</t>
  </si>
  <si>
    <t>Common washrooms</t>
  </si>
  <si>
    <t>c - Administration / Program Support</t>
  </si>
  <si>
    <t>Admin office</t>
  </si>
  <si>
    <t>Support office</t>
  </si>
  <si>
    <t>Staff washrooms</t>
  </si>
  <si>
    <t>Staff laundry</t>
  </si>
  <si>
    <t>Elevator machine room</t>
  </si>
  <si>
    <t xml:space="preserve">Garbage/recycling </t>
  </si>
  <si>
    <t>Maintenance room</t>
  </si>
  <si>
    <t>Janitor rooms</t>
  </si>
  <si>
    <t>Mechanical/Electrical  room</t>
  </si>
  <si>
    <t>General Storage</t>
  </si>
  <si>
    <t>Bed bug room</t>
  </si>
  <si>
    <t>Corridors and Lobby</t>
  </si>
  <si>
    <t>Stairs</t>
  </si>
  <si>
    <t>Elevators</t>
  </si>
  <si>
    <t xml:space="preserve">The project team is to use this as a guide in developing a functional programme to suit their specific requirements. The areas described above are provided only to suggest the type of spaces that can be categorized in each function. </t>
  </si>
  <si>
    <t>Risk Category</t>
  </si>
  <si>
    <t>Likelihood</t>
  </si>
  <si>
    <t xml:space="preserve">Consequence </t>
  </si>
  <si>
    <t xml:space="preserve">Mitigation Strategies - document impact on likelihood or consequence </t>
  </si>
  <si>
    <t>Geotechnical</t>
  </si>
  <si>
    <t>Budget Description</t>
  </si>
  <si>
    <t>Total Budget Amount</t>
  </si>
  <si>
    <t>Comments</t>
  </si>
  <si>
    <t>Component 1 Budget Amount</t>
  </si>
  <si>
    <t>Component 2 Budget Amount</t>
  </si>
  <si>
    <t>APPRAISALS/STUDIES</t>
  </si>
  <si>
    <t>N/A</t>
  </si>
  <si>
    <t>Appraisal</t>
  </si>
  <si>
    <t>Market Rent Appraisal</t>
  </si>
  <si>
    <t>GST Appraisal</t>
  </si>
  <si>
    <t>Market/Feas Study</t>
  </si>
  <si>
    <t>Need &amp; Demand Assessment</t>
  </si>
  <si>
    <t>Traffic Study</t>
  </si>
  <si>
    <t>Total Appraisals/Studies</t>
  </si>
  <si>
    <t>ACQUISITION AND SERVICING</t>
  </si>
  <si>
    <t>Land Value</t>
  </si>
  <si>
    <t>Offsite Service Costs</t>
  </si>
  <si>
    <t>Environmental Remediation</t>
  </si>
  <si>
    <t>Property Transfer Tax</t>
  </si>
  <si>
    <t>PTT - Purchase</t>
  </si>
  <si>
    <t>PTT - Lease</t>
  </si>
  <si>
    <t>Demolition</t>
  </si>
  <si>
    <t>Mortgage Buy-out</t>
  </si>
  <si>
    <t>Total Acquisition and Servicing</t>
  </si>
  <si>
    <t>MUNICIPAL FEES</t>
  </si>
  <si>
    <t>Municipal Fees</t>
  </si>
  <si>
    <t>Building Permit</t>
  </si>
  <si>
    <t>Development Cost Charges</t>
  </si>
  <si>
    <t>Regional Dev'ment Cost</t>
  </si>
  <si>
    <t>OCP/Rezoning Appl.</t>
  </si>
  <si>
    <t>Subdivision Appl.</t>
  </si>
  <si>
    <t>Mun. Connection Fee</t>
  </si>
  <si>
    <t>Building Grade</t>
  </si>
  <si>
    <t>Development Permit</t>
  </si>
  <si>
    <t>Total Municipal Fees</t>
  </si>
  <si>
    <t>UTILITY FEES</t>
  </si>
  <si>
    <t>Gas Connection Fees</t>
  </si>
  <si>
    <t>Hydro Connection Fees</t>
  </si>
  <si>
    <t>Cable Connection Fees</t>
  </si>
  <si>
    <t>Telephone Connection Fees</t>
  </si>
  <si>
    <t>Total Utility Fees</t>
  </si>
  <si>
    <t>DESIGN CONSULTANTS</t>
  </si>
  <si>
    <t>Architect Contract</t>
  </si>
  <si>
    <t>Arch. Cont. Sub-Consu</t>
  </si>
  <si>
    <t>Arch. Cont. Fees</t>
  </si>
  <si>
    <t>Arch. Cont. Disb.</t>
  </si>
  <si>
    <t>Structural</t>
  </si>
  <si>
    <t>Electrical</t>
  </si>
  <si>
    <t>Mechanical</t>
  </si>
  <si>
    <t>Landscape</t>
  </si>
  <si>
    <t>Building Envelope</t>
  </si>
  <si>
    <t>Code Consultant</t>
  </si>
  <si>
    <t>Civil Consultant</t>
  </si>
  <si>
    <t>Certified Professional</t>
  </si>
  <si>
    <t>Security Consultant</t>
  </si>
  <si>
    <t>Acoustic</t>
  </si>
  <si>
    <t>Kitchen Consultant</t>
  </si>
  <si>
    <t>Interior Designer</t>
  </si>
  <si>
    <t>LEED Consultant</t>
  </si>
  <si>
    <t>Model Maker</t>
  </si>
  <si>
    <t>Misc Design Consultant Costs</t>
  </si>
  <si>
    <t>Total Design Consultants</t>
  </si>
  <si>
    <t>CONSULTANTS</t>
  </si>
  <si>
    <t>Development Consultant</t>
  </si>
  <si>
    <t>Dev. Consult. Fees</t>
  </si>
  <si>
    <t>Development Consult. Disbursements</t>
  </si>
  <si>
    <t>Dev. Consult. Extraordinary Travel</t>
  </si>
  <si>
    <t>Surveyor</t>
  </si>
  <si>
    <t>Topographical Surveyor</t>
  </si>
  <si>
    <t>Cost Consultant</t>
  </si>
  <si>
    <t>Environmental Consultant</t>
  </si>
  <si>
    <t>Hazardous Materials Consultant</t>
  </si>
  <si>
    <t>Arborist</t>
  </si>
  <si>
    <t>Service Delivery Consultant</t>
  </si>
  <si>
    <t>Fire Safety Plan</t>
  </si>
  <si>
    <t>Maintenance &amp; Renewal Plan</t>
  </si>
  <si>
    <t>BC Housing Inspector</t>
  </si>
  <si>
    <t>BCH Inspector Fees</t>
  </si>
  <si>
    <t>BCH Inspector Disbursements</t>
  </si>
  <si>
    <t>Direct Delivery</t>
  </si>
  <si>
    <t>Community Consultant</t>
  </si>
  <si>
    <t>Miscellaneous Consultants</t>
  </si>
  <si>
    <t>Total Consultants</t>
  </si>
  <si>
    <t>MISCELLANEOUS SOFT COST</t>
  </si>
  <si>
    <t>Property Taxes pre IAD</t>
  </si>
  <si>
    <t>Utilities pre IAD</t>
  </si>
  <si>
    <t>Course of Const. Insurance</t>
  </si>
  <si>
    <t>Professional E&amp;O Insurance</t>
  </si>
  <si>
    <t>Society Org. Costs</t>
  </si>
  <si>
    <t>Society Legal Fees</t>
  </si>
  <si>
    <t>BC Housing Legal Fees</t>
  </si>
  <si>
    <t>BCH Program Sign</t>
  </si>
  <si>
    <t>BCH Recoverable Costs</t>
  </si>
  <si>
    <t>Maintenance Costs</t>
  </si>
  <si>
    <t>Title Fees</t>
  </si>
  <si>
    <t>Security pre-construction</t>
  </si>
  <si>
    <t>GST - Self Supply</t>
  </si>
  <si>
    <t>GST - No rebate</t>
  </si>
  <si>
    <t>GST - Non Self Supply</t>
  </si>
  <si>
    <t>Tenant Relocation Costs</t>
  </si>
  <si>
    <t>Total Miscellaneous Soft Cost</t>
  </si>
  <si>
    <t>BORROWING COSTS</t>
  </si>
  <si>
    <t>Interest pre IAD</t>
  </si>
  <si>
    <t>Loan Admin Fee</t>
  </si>
  <si>
    <t>Mortgage Insurance Fee</t>
  </si>
  <si>
    <t>Loan Fee</t>
  </si>
  <si>
    <t>Total Borrowing Costs</t>
  </si>
  <si>
    <t>CONSTRUCTION</t>
  </si>
  <si>
    <t>Construction Contract 1</t>
  </si>
  <si>
    <t>Construction Manager</t>
  </si>
  <si>
    <t>Project Manager</t>
  </si>
  <si>
    <t>Construction Manager Disbursements</t>
  </si>
  <si>
    <t>Support/Service Delivery</t>
  </si>
  <si>
    <t>Construction Costs</t>
  </si>
  <si>
    <t>Documentation Cost</t>
  </si>
  <si>
    <t>Construction Contract 2</t>
  </si>
  <si>
    <t>Construction Contract 3</t>
  </si>
  <si>
    <t>Construction Contract 4</t>
  </si>
  <si>
    <t>Landscaping</t>
  </si>
  <si>
    <t>Unit appliances</t>
  </si>
  <si>
    <t>Common Laundry/kitchen</t>
  </si>
  <si>
    <t>Commercial Kitchen Appliances</t>
  </si>
  <si>
    <t>On-Site Security</t>
  </si>
  <si>
    <t>Building Warranty</t>
  </si>
  <si>
    <t>Independent Testing</t>
  </si>
  <si>
    <t>Miscellaneous Constructions Costs</t>
  </si>
  <si>
    <t>Total Construction</t>
  </si>
  <si>
    <t>BUILDING START-UP/COMMISSIONING</t>
  </si>
  <si>
    <t>Project Commissioning</t>
  </si>
  <si>
    <t>Vacancy Loss</t>
  </si>
  <si>
    <t>Marketing</t>
  </si>
  <si>
    <t>Common Dining/Furnishings</t>
  </si>
  <si>
    <t>Office Equipment</t>
  </si>
  <si>
    <t>Maintenance Equipment</t>
  </si>
  <si>
    <t>Support Serv Equip/Sup</t>
  </si>
  <si>
    <t>Misc. Building Start-Up Costs</t>
  </si>
  <si>
    <t>Total Building Start-up/Commissioning</t>
  </si>
  <si>
    <t>CONTINGENCIES</t>
  </si>
  <si>
    <t>Project Contingency</t>
  </si>
  <si>
    <t>Miscellaneous</t>
  </si>
  <si>
    <t>Design Contingency</t>
  </si>
  <si>
    <t>Schedule Contingency</t>
  </si>
  <si>
    <t>Construction Contingency</t>
  </si>
  <si>
    <t>Geographical Risks</t>
  </si>
  <si>
    <t>Soft Cost Risks</t>
  </si>
  <si>
    <t>Escalation Contingency</t>
  </si>
  <si>
    <t>Total Contingencies</t>
  </si>
  <si>
    <t>GROSS BUDGET</t>
  </si>
  <si>
    <t>DEDUCTIONS</t>
  </si>
  <si>
    <t>Land Equity</t>
  </si>
  <si>
    <t>Society Equity Held by BCH</t>
  </si>
  <si>
    <t xml:space="preserve">Society Equity </t>
  </si>
  <si>
    <t>BC Housing Grants</t>
  </si>
  <si>
    <t>Total Deductions</t>
  </si>
  <si>
    <t>NET CAPITAL BUDGET</t>
  </si>
  <si>
    <t>Proponents who do not have an existing housing portfolio may submit data for a related entity or confirmed partner that will support ongoing operations. If no such partner is in place, describe the proponent's plan to ensure effective property management.</t>
  </si>
  <si>
    <t>If the Current Rental Housing Portfolio is for a related entity or operating partner, use this space to briefly describe the relationship nature of the relationship. Provide a copy of the partnership agreement with your submission.</t>
  </si>
  <si>
    <t>If the proponent is unable to demonstrate experience based on an existing housing portfolio, what is the proponent's plan to ensure access to skills, knowledge and experience required for effective property management? Please briefly explain here:</t>
  </si>
  <si>
    <t>CURRENT RENTAL HOUSING PORTFOLIO</t>
  </si>
  <si>
    <t>Building Name/Identifier</t>
  </si>
  <si>
    <t>Community/Location</t>
  </si>
  <si>
    <t>Is this development under a BC Housing/AHMA Operating or Operator Agreement? If yes, what program?</t>
  </si>
  <si>
    <t>Describe target/tenant population (e.g. families, singles, elders, etc)</t>
  </si>
  <si>
    <t>Total # Units</t>
  </si>
  <si>
    <t># of RGI units</t>
  </si>
  <si>
    <t>Optional - if the portfolio includes more than 10 properties, you may briefly summarize/describe the balance of the portfolio here.</t>
  </si>
  <si>
    <t>Submit this file in Excel (.xlsx) format. PDF not accepted for this file only.</t>
  </si>
  <si>
    <t>Section 1: Units and Rents</t>
  </si>
  <si>
    <t>Market Rent</t>
  </si>
  <si>
    <t>Rent Geared to Income (RGI)</t>
  </si>
  <si>
    <t>Deep Subsidy</t>
  </si>
  <si>
    <t>Unit Type</t>
  </si>
  <si>
    <t># Units</t>
  </si>
  <si>
    <t>Monthly Rent per  Unit</t>
  </si>
  <si>
    <t>Total Units</t>
  </si>
  <si>
    <t>Total Monthly Rent</t>
  </si>
  <si>
    <t>1 Bedroom</t>
  </si>
  <si>
    <t>2 Bedroom</t>
  </si>
  <si>
    <t>3 Bedroom</t>
  </si>
  <si>
    <t>4 Bedroom</t>
  </si>
  <si>
    <t>Total Units / Rent Contribution</t>
  </si>
  <si>
    <t>Section 2: Budget Projection</t>
  </si>
  <si>
    <t>Budget Item</t>
  </si>
  <si>
    <t xml:space="preserve">Monthly </t>
  </si>
  <si>
    <t>REVENUE</t>
  </si>
  <si>
    <t>Tenant Revenue</t>
  </si>
  <si>
    <t xml:space="preserve"> Tenant Rent Revenue </t>
  </si>
  <si>
    <t>Stablized vacancy loss</t>
  </si>
  <si>
    <t>Non-Residential Revenue</t>
  </si>
  <si>
    <t>For each revenue line,  add a comment in column J explain how the figure was arrived at for each revenue stream. E.g. for parking, expected monthly charge and estimated uptake.</t>
  </si>
  <si>
    <t>TOTAL REVENUE</t>
  </si>
  <si>
    <t>EXPENSES</t>
  </si>
  <si>
    <t>Building Expenses</t>
  </si>
  <si>
    <t>Identify validation source here….</t>
  </si>
  <si>
    <t>Identify comparables used or reference submitted report</t>
  </si>
  <si>
    <t xml:space="preserve">Explain what is included/excluded in assumptions, such as whether units are individually metered, what building elements are expected to be electric, any other key assumptions.  </t>
  </si>
  <si>
    <t>Provide details of estimate (type of heating, are units individually metered, etc.)</t>
  </si>
  <si>
    <t>Provide details/source of estimate and any assumptions (e.g. water conservation measures, etc.)</t>
  </si>
  <si>
    <t>Provide details - e.g. includes CGL? valuation, source of estimate</t>
  </si>
  <si>
    <t>Provide details (type of service, basis of estimate, location considerations)</t>
  </si>
  <si>
    <t>Provide details - valuation, any expected municipal exemptions</t>
  </si>
  <si>
    <t>Provide FTE and rates for each position and coverage; align with staffing schedule if included in submission.</t>
  </si>
  <si>
    <t>Administrative Expenses</t>
  </si>
  <si>
    <t>Provide basis for estimate (e.g. allocation)</t>
  </si>
  <si>
    <t>Provide basis for estimate</t>
  </si>
  <si>
    <t>Provide basis for estimate - include items such as bank service charges, sundry, marketing and provide details in comments</t>
  </si>
  <si>
    <t>Maintenance Expenses</t>
  </si>
  <si>
    <t>Provide FTE and rates for each position</t>
  </si>
  <si>
    <t>Financing and Reserves</t>
  </si>
  <si>
    <t>Stablized operating to include full 12 months of P&amp;I. Provide basis for P&amp;I estimate (principle, amortization, interest rate, etc.)</t>
  </si>
  <si>
    <t>Apply $60 PUPM for Studio/1BR, $72 PUPM for 2BR and larger</t>
  </si>
  <si>
    <t>TOTAL EXPENSES</t>
  </si>
  <si>
    <t>NET SURPLUS(DEFICIT*) *Deficit = Subsidy Required</t>
  </si>
  <si>
    <t xml:space="preserve">Units Breakdown </t>
  </si>
  <si>
    <t>% Units</t>
  </si>
  <si>
    <t xml:space="preserve">  Market Rent</t>
  </si>
  <si>
    <t xml:space="preserve">  Rent Geared to Income (RGI)</t>
  </si>
  <si>
    <t xml:space="preserve">  Deep Subsidy</t>
  </si>
  <si>
    <t>Total Sectional Revenue and Expenses</t>
  </si>
  <si>
    <t xml:space="preserve">PUPM </t>
  </si>
  <si>
    <t xml:space="preserve">   Vacancy Loss %</t>
  </si>
  <si>
    <t xml:space="preserve">   Tenant Revenue</t>
  </si>
  <si>
    <t xml:space="preserve">   Non-Residential Revenue</t>
  </si>
  <si>
    <t>Total Revenue</t>
  </si>
  <si>
    <t xml:space="preserve">   Building Expenses</t>
  </si>
  <si>
    <t xml:space="preserve">   Administrative Expenses</t>
  </si>
  <si>
    <t xml:space="preserve">   Maintenance Expenses</t>
  </si>
  <si>
    <t>Capital Fund Contribution</t>
  </si>
  <si>
    <t>Total Expenses</t>
  </si>
  <si>
    <t>Design Risks</t>
  </si>
  <si>
    <t>Legal or Regulatory Risks</t>
  </si>
  <si>
    <t>Site Risks</t>
  </si>
  <si>
    <t>Construction Risks</t>
  </si>
  <si>
    <t xml:space="preserve">Procurement / Supply Chain or Labour Risks </t>
  </si>
  <si>
    <t xml:space="preserve">Project Management Risks </t>
  </si>
  <si>
    <t xml:space="preserve">Operational Risks </t>
  </si>
  <si>
    <t xml:space="preserve">Financial Risks </t>
  </si>
  <si>
    <t>Three Bedroom</t>
  </si>
  <si>
    <t>Four Bedroom</t>
  </si>
  <si>
    <t>Five Bedroom +</t>
  </si>
  <si>
    <t>Other</t>
  </si>
  <si>
    <t>e - Circulation</t>
  </si>
  <si>
    <t>f - Gross Livable Area  (a+b+c+d+e)</t>
  </si>
  <si>
    <t>Building Type (Wood-frame, Concrete):</t>
  </si>
  <si>
    <t>Parking Type (Surface, Underground):</t>
  </si>
  <si>
    <t>a - Total Residential</t>
  </si>
  <si>
    <t>b - Total Common</t>
  </si>
  <si>
    <t>c - Total Admin / Support</t>
  </si>
  <si>
    <t>sf/unit or 
room</t>
  </si>
  <si>
    <r>
      <t xml:space="preserve">Mixed use developments must split out the CHF eligible components of the project from the ineligible components. 
</t>
    </r>
    <r>
      <rPr>
        <b/>
        <sz val="11"/>
        <rFont val="Aptos Narrow"/>
        <family val="2"/>
        <scheme val="minor"/>
      </rPr>
      <t>Eligible components (Column I)</t>
    </r>
    <r>
      <rPr>
        <sz val="11"/>
        <rFont val="Aptos Narrow"/>
        <family val="2"/>
        <scheme val="minor"/>
      </rPr>
      <t xml:space="preserve"> include the CHF funded residential units and any of the following associated with these units: circulation and ancillary spaces; amenities, and parking. 
</t>
    </r>
    <r>
      <rPr>
        <b/>
        <sz val="11"/>
        <rFont val="Aptos Narrow"/>
        <family val="2"/>
        <scheme val="minor"/>
      </rPr>
      <t xml:space="preserve">Ineligible components (Column L) </t>
    </r>
    <r>
      <rPr>
        <sz val="11"/>
        <rFont val="Aptos Narrow"/>
        <family val="2"/>
        <scheme val="minor"/>
      </rPr>
      <t xml:space="preserve">include commercial units and any of the following </t>
    </r>
    <r>
      <rPr>
        <u/>
        <sz val="11"/>
        <rFont val="Aptos Narrow"/>
        <family val="2"/>
        <scheme val="minor"/>
      </rPr>
      <t>not</t>
    </r>
    <r>
      <rPr>
        <sz val="11"/>
        <rFont val="Aptos Narrow"/>
        <family val="2"/>
        <scheme val="minor"/>
      </rPr>
      <t xml:space="preserve"> associated with CHF funded units: office, programing or ancillary spaces; amenites and parking. 
Ineligible components will not receive capital funding through the CHF program.</t>
    </r>
  </si>
  <si>
    <r>
      <t xml:space="preserve">Cost Type </t>
    </r>
    <r>
      <rPr>
        <sz val="11"/>
        <rFont val="Aptos Narrow"/>
        <family val="2"/>
      </rPr>
      <t>(Budget Code)</t>
    </r>
  </si>
  <si>
    <t>Instructions for Mixed-Use Developments:</t>
  </si>
  <si>
    <t>5 Bedroom +</t>
  </si>
  <si>
    <r>
      <t xml:space="preserve">Operating start year - state year of occupancy </t>
    </r>
    <r>
      <rPr>
        <b/>
        <sz val="11"/>
        <color theme="1"/>
        <rFont val="Aptos Narrow"/>
        <family val="2"/>
        <scheme val="minor"/>
      </rPr>
      <t>or</t>
    </r>
    <r>
      <rPr>
        <sz val="11"/>
        <color theme="1"/>
        <rFont val="Aptos Narrow"/>
        <family val="2"/>
        <scheme val="minor"/>
      </rPr>
      <t xml:space="preserve"> acquisition, as applicable.</t>
    </r>
  </si>
  <si>
    <r>
      <rPr>
        <b/>
        <sz val="11"/>
        <color theme="1"/>
        <rFont val="Aptos Narrow"/>
        <family val="2"/>
        <scheme val="minor"/>
      </rPr>
      <t xml:space="preserve">Rent Collection Rate: 
</t>
    </r>
    <r>
      <rPr>
        <sz val="11"/>
        <color theme="1"/>
        <rFont val="Aptos Narrow"/>
        <family val="2"/>
        <scheme val="minor"/>
      </rPr>
      <t xml:space="preserve">(%, annual) </t>
    </r>
  </si>
  <si>
    <t>1 – (Very unlikely):</t>
  </si>
  <si>
    <t>2 – (Not likely):</t>
  </si>
  <si>
    <t>3 – (Possible):</t>
  </si>
  <si>
    <t>4 – (Probable):</t>
  </si>
  <si>
    <t>5 – (Very likely):</t>
  </si>
  <si>
    <t>1 – (Negligible):</t>
  </si>
  <si>
    <t>2 – (Low):</t>
  </si>
  <si>
    <t>3 – (Moderate):</t>
  </si>
  <si>
    <t>4 – (Significant):</t>
  </si>
  <si>
    <t>5 – (Catastrophic):</t>
  </si>
  <si>
    <t>1 – 6 (Low):</t>
  </si>
  <si>
    <t>7 – 12 (Medium):</t>
  </si>
  <si>
    <t>13 – 25 (High):</t>
  </si>
  <si>
    <t>Likelihood Scale:</t>
  </si>
  <si>
    <t>Consequence Scale:</t>
  </si>
  <si>
    <t xml:space="preserve">Some medium-rating risks might happen at some point. Appropriate mitigation is required to lower likelihood, consequence or both. </t>
  </si>
  <si>
    <t>A very slim chance for this risk to occur.</t>
  </si>
  <si>
    <t>Low chances for this risk to occur.</t>
  </si>
  <si>
    <t>Fifty-fifty chances for this risk to occur.</t>
  </si>
  <si>
    <t>Good chances for this risk to occur.</t>
  </si>
  <si>
    <t>You can bet this risk will occur at some point.</t>
  </si>
  <si>
    <t xml:space="preserve">This risk will hardly impact your project from a budget and schedule perspective. </t>
  </si>
  <si>
    <t xml:space="preserve">You can easily handle the consequences of this risk through contingency in capital and schedule float. </t>
  </si>
  <si>
    <t>This risk could cause long-term consequences that will be hard to recover from and will result in a budget increase and significant project delay.</t>
  </si>
  <si>
    <t xml:space="preserve">The impact of this risk will result in the project not being delivered. </t>
  </si>
  <si>
    <t xml:space="preserve">Low-rating risks most likely will not happen. If they do, they will not be a threat to your project. Mitigation should still be employed if able to lower likelihood, consequence or both.  </t>
  </si>
  <si>
    <r>
      <rPr>
        <b/>
        <sz val="11"/>
        <color theme="1"/>
        <rFont val="Aptos Narrow"/>
        <family val="2"/>
      </rPr>
      <t xml:space="preserve">5×5 matrix </t>
    </r>
    <r>
      <rPr>
        <b/>
        <sz val="11"/>
        <color theme="1"/>
        <rFont val="Aptos Narrow"/>
        <family val="2"/>
        <scheme val="minor"/>
      </rPr>
      <t>(Risk rating values range from 1 to 25):</t>
    </r>
  </si>
  <si>
    <t xml:space="preserve">5x5 Matrix </t>
  </si>
  <si>
    <r>
      <rPr>
        <b/>
        <sz val="11"/>
        <color theme="1"/>
        <rFont val="Aptos Narrow"/>
        <family val="2"/>
        <scheme val="minor"/>
      </rPr>
      <t xml:space="preserve">Vacancy Rate: </t>
    </r>
    <r>
      <rPr>
        <sz val="11"/>
        <color theme="1"/>
        <rFont val="Aptos Narrow"/>
        <family val="2"/>
        <scheme val="minor"/>
      </rPr>
      <t>(average monthly % of vacant units)</t>
    </r>
  </si>
  <si>
    <t># Market units</t>
  </si>
  <si>
    <t># Other units (provide number and description)</t>
  </si>
  <si>
    <t>MOST RECENT FYE:</t>
  </si>
  <si>
    <r>
      <rPr>
        <b/>
        <sz val="11"/>
        <color theme="1"/>
        <rFont val="Aptos Narrow"/>
        <family val="2"/>
        <scheme val="minor"/>
      </rPr>
      <t xml:space="preserve">PUPM Actual Operating Costs:
</t>
    </r>
    <r>
      <rPr>
        <sz val="11"/>
        <color theme="1"/>
        <rFont val="Aptos Narrow"/>
        <family val="2"/>
        <scheme val="minor"/>
      </rPr>
      <t>(excluding amortization, debt service and reserves. Include any allocated administration or other expenses)</t>
    </r>
  </si>
  <si>
    <r>
      <t>Turnover Length:</t>
    </r>
    <r>
      <rPr>
        <sz val="11"/>
        <color theme="1"/>
        <rFont val="Aptos Narrow"/>
        <family val="2"/>
      </rPr>
      <t xml:space="preserve"> (average # days from vacate to new occupancy)</t>
    </r>
  </si>
  <si>
    <t>High-rating risks are serious and very likely to happen threats. These can cause your project to not proceed including financial and schedule impacts deemed intolerable to BC Housing given delivery requirements of the RFP to be under construction within 24 months of issuance of award and Community Housing Fund Capital and Operating Benchmarks.</t>
  </si>
  <si>
    <t>It will take some time and effort to mitigate the consequences of this risk and will result in significant use of project contingency and project delays.</t>
  </si>
  <si>
    <t>PROJECT INFORMATION</t>
  </si>
  <si>
    <r>
      <t xml:space="preserve">Project Address:
</t>
    </r>
    <r>
      <rPr>
        <sz val="11"/>
        <rFont val="Aptos Narrow"/>
        <family val="2"/>
      </rPr>
      <t>(Street Address)</t>
    </r>
  </si>
  <si>
    <r>
      <t xml:space="preserve">Project Address:
</t>
    </r>
    <r>
      <rPr>
        <sz val="11"/>
        <rFont val="Aptos Narrow"/>
        <family val="2"/>
      </rPr>
      <t>(City)</t>
    </r>
  </si>
  <si>
    <r>
      <rPr>
        <b/>
        <sz val="11"/>
        <rFont val="Aptos Narrow"/>
        <family val="2"/>
      </rPr>
      <t xml:space="preserve">Instructions: </t>
    </r>
    <r>
      <rPr>
        <sz val="11"/>
        <rFont val="Aptos Narrow"/>
        <family val="2"/>
        <scheme val="minor"/>
      </rPr>
      <t xml:space="preserve">
</t>
    </r>
  </si>
  <si>
    <r>
      <t xml:space="preserve">d - Service Rooms
</t>
    </r>
    <r>
      <rPr>
        <sz val="11"/>
        <rFont val="Aptos Narrow"/>
        <family val="2"/>
        <scheme val="minor"/>
      </rPr>
      <t>(if finished and
located above grade)</t>
    </r>
  </si>
  <si>
    <t>1) Input project information.</t>
  </si>
  <si>
    <r>
      <t xml:space="preserve">Date Submitted:
</t>
    </r>
    <r>
      <rPr>
        <sz val="11"/>
        <rFont val="Aptos Narrow"/>
        <family val="2"/>
      </rPr>
      <t>(yyyy-mm-dd)</t>
    </r>
  </si>
  <si>
    <t>Housing Society:</t>
  </si>
  <si>
    <t xml:space="preserve">1) Input known values in Column G, based your own calcuations.
2) Only mixed-use developments require Column J/K. Otherwise, leave blank. 
3) Include significant assumptions/rationale in Comments. </t>
  </si>
  <si>
    <r>
      <t xml:space="preserve">CHF Residential Component
</t>
    </r>
    <r>
      <rPr>
        <sz val="11"/>
        <rFont val="Aptos Narrow"/>
        <family val="2"/>
      </rPr>
      <t>(All Projects)</t>
    </r>
  </si>
  <si>
    <r>
      <t xml:space="preserve">Non-CHF Residential and Non-Residential Components
</t>
    </r>
    <r>
      <rPr>
        <sz val="11"/>
        <rFont val="Aptos Narrow"/>
        <family val="2"/>
      </rPr>
      <t>(Mixed-use developments only)</t>
    </r>
  </si>
  <si>
    <r>
      <t xml:space="preserve">1) Portfolio Summary: </t>
    </r>
    <r>
      <rPr>
        <sz val="11"/>
        <color theme="1"/>
        <rFont val="Aptos Narrow"/>
        <family val="2"/>
        <scheme val="minor"/>
      </rPr>
      <t xml:space="preserve">On the form below, provide information on all </t>
    </r>
    <r>
      <rPr>
        <u/>
        <sz val="11"/>
        <color theme="1"/>
        <rFont val="Aptos Narrow"/>
        <family val="2"/>
        <scheme val="minor"/>
      </rPr>
      <t>current rental properties in the proponent's property portfolio</t>
    </r>
    <r>
      <rPr>
        <sz val="11"/>
        <color theme="1"/>
        <rFont val="Aptos Narrow"/>
        <family val="2"/>
        <scheme val="minor"/>
      </rPr>
      <t>.   If the portfolio includes more than 5 rental properties, provide details for the 5 that best demonstrate organizational experience and expertise relevant to the proposed project, which must include any buildings previously developed through the Community Housing Fund that have reached operational stage. You may provide a brief summary of any additional rental properties in the proponent's portfolio below the portfolio table</t>
    </r>
    <r>
      <rPr>
        <b/>
        <sz val="11"/>
        <color theme="1"/>
        <rFont val="Aptos Narrow"/>
        <family val="2"/>
        <scheme val="minor"/>
      </rPr>
      <t>.
2) Per RFP, submit most recent Year to Date (YTD) Actual vs Budget report for the properties included in the Portfolio table below.</t>
    </r>
  </si>
  <si>
    <t>Total</t>
  </si>
  <si>
    <r>
      <t xml:space="preserve">REQUIRED COMMENTS: 
</t>
    </r>
    <r>
      <rPr>
        <sz val="11"/>
        <rFont val="Aptos Narrow"/>
        <family val="2"/>
      </rPr>
      <t>Explain basis of market rent estimate for each unit type  and average RGI resident income for RGI estimates (e.g. 70% of HIL, 60% of HIL, etc.).</t>
    </r>
  </si>
  <si>
    <r>
      <t xml:space="preserve"> Vacancy Loss </t>
    </r>
    <r>
      <rPr>
        <b/>
        <sz val="11"/>
        <rFont val="Aptos Narrow"/>
        <family val="2"/>
        <scheme val="minor"/>
      </rPr>
      <t>(s/b negative amount)</t>
    </r>
  </si>
  <si>
    <t>Commercial Rent</t>
  </si>
  <si>
    <t>Laundry Revenue</t>
  </si>
  <si>
    <t>Lease Revenue</t>
  </si>
  <si>
    <t>Other Revenue</t>
  </si>
  <si>
    <t>Parking Revenue</t>
  </si>
  <si>
    <t>Building Manager Rents</t>
  </si>
  <si>
    <t>Space Rental</t>
  </si>
  <si>
    <t>Description</t>
  </si>
  <si>
    <t>Annual Stablizied Operating Budget</t>
  </si>
  <si>
    <r>
      <t xml:space="preserve">Comments
</t>
    </r>
    <r>
      <rPr>
        <sz val="11"/>
        <rFont val="Aptos Narrow"/>
        <family val="2"/>
      </rPr>
      <t>(EXPLANATORY COMMENTS REQUIRED for all orange cells)</t>
    </r>
  </si>
  <si>
    <t>Cablevision</t>
  </si>
  <si>
    <t>Electricity</t>
  </si>
  <si>
    <t>Heating Fuel</t>
  </si>
  <si>
    <t>Water &amp; Sewer</t>
  </si>
  <si>
    <t>Insurance Premiums</t>
  </si>
  <si>
    <t>Waste Removal</t>
  </si>
  <si>
    <t>Property Taxes</t>
  </si>
  <si>
    <t>Building Staff Salaries and Benefits</t>
  </si>
  <si>
    <t>Administration Charge</t>
  </si>
  <si>
    <t>Internet</t>
  </si>
  <si>
    <t>Telephone</t>
  </si>
  <si>
    <t>Memberships &amp; Dues</t>
  </si>
  <si>
    <t>General Administration</t>
  </si>
  <si>
    <t>Audit</t>
  </si>
  <si>
    <t>Maintenance Labour and Benefits</t>
  </si>
  <si>
    <t>Exterior Building Maintenance</t>
  </si>
  <si>
    <t>Grounds Maintenance</t>
  </si>
  <si>
    <t>Interior Building Maintenance</t>
  </si>
  <si>
    <t>Janitorial/Cleaning Supplies</t>
  </si>
  <si>
    <t>Pest Control</t>
  </si>
  <si>
    <t>Snow Removal/Salting</t>
  </si>
  <si>
    <t>Service Contracts</t>
  </si>
  <si>
    <t>Mortgage Payments</t>
  </si>
  <si>
    <r>
      <rPr>
        <b/>
        <sz val="10.5"/>
        <rFont val="Aptos Narrow"/>
        <family val="2"/>
        <scheme val="minor"/>
      </rPr>
      <t>List</t>
    </r>
    <r>
      <rPr>
        <sz val="10.5"/>
        <rFont val="Aptos Narrow"/>
        <family val="2"/>
        <scheme val="minor"/>
      </rPr>
      <t xml:space="preserve"> which services are included under service contracts and amounts</t>
    </r>
  </si>
  <si>
    <t>Explain whether cable will be included or surcharged and basis of assumption.</t>
  </si>
  <si>
    <t>Mortgage Costs</t>
  </si>
  <si>
    <t>1) Input building and parking type.
2) Input project data in columns D and E. Project statistics will calculate below.</t>
  </si>
  <si>
    <t>Section 3: Summaries (For Information Only)</t>
  </si>
  <si>
    <t>All Building, Administration and Maintenance expenses MUST be verified by comparable actuals from your own portfolio as submitted in Appendix ##, or if not available, a report from a qualified Appraiser or Licensed Property Manager (provide a copy). Identify validation source below and use orange cells to provide any additional rationale/adjustments.</t>
  </si>
  <si>
    <t>1) Input unit counts and rents in Section 1.
2) Input the budget projection in Section 2. Annual Stablized Operating budget must reflect stablized expenses and revenues following a 3-6 month rent up period. Vacancy loss allowance for stablization period must be included in the Capital Budget, and will not exceed 6 months.
3) Hover over a budget item to see a description.</t>
  </si>
  <si>
    <r>
      <t xml:space="preserve">1) Enter the Risk Description, Liklihood, and Consequence first.
2) If the risk scores </t>
    </r>
    <r>
      <rPr>
        <b/>
        <sz val="11"/>
        <rFont val="Aptos Narrow"/>
        <family val="2"/>
      </rPr>
      <t>7 or higher</t>
    </r>
    <r>
      <rPr>
        <sz val="11"/>
        <rFont val="Aptos Narrow"/>
        <family val="2"/>
        <scheme val="minor"/>
      </rPr>
      <t>, enter a risk mitigation strategy.
3) Respondents will be scored on the strength of the provided risk mitigation.</t>
    </r>
  </si>
  <si>
    <t>Overall Building Efficiency = 
Total Residential Area (a) / Gross Livable Area (f)</t>
  </si>
  <si>
    <t xml:space="preserve">d - Total Service Rooms (above grade) </t>
  </si>
  <si>
    <t>Annual</t>
  </si>
  <si>
    <t>Risk Description</t>
  </si>
  <si>
    <r>
      <t>2526-022A Appendix 8 - Response Form Part C - Excel Tables (</t>
    </r>
    <r>
      <rPr>
        <b/>
        <sz val="11"/>
        <color rgb="FFFF0000"/>
        <rFont val="Aptos Narrow"/>
        <family val="2"/>
        <scheme val="minor"/>
      </rPr>
      <t>version 1.0</t>
    </r>
    <r>
      <rPr>
        <b/>
        <sz val="11"/>
        <rFont val="Aptos Narrow"/>
        <family val="2"/>
        <scheme val="minor"/>
      </rPr>
      <t>)
Project Info</t>
    </r>
  </si>
  <si>
    <r>
      <t>2526-022A Appendix 8 - Response Form Part C - Excel Tables (</t>
    </r>
    <r>
      <rPr>
        <b/>
        <sz val="11"/>
        <color rgb="FFFF0000"/>
        <rFont val="Aptos Narrow"/>
        <family val="2"/>
        <scheme val="minor"/>
      </rPr>
      <t>version 1.0</t>
    </r>
    <r>
      <rPr>
        <b/>
        <sz val="11"/>
        <rFont val="Aptos Narrow"/>
        <family val="2"/>
        <scheme val="minor"/>
      </rPr>
      <t>)
Generic Functional Program</t>
    </r>
  </si>
  <si>
    <r>
      <t>2526-022A Appendix 8 - Response Form Part C - Excel Tables (</t>
    </r>
    <r>
      <rPr>
        <b/>
        <sz val="11"/>
        <color rgb="FFFF0000"/>
        <rFont val="Aptos Narrow"/>
        <family val="2"/>
        <scheme val="minor"/>
      </rPr>
      <t>version 1.0</t>
    </r>
    <r>
      <rPr>
        <b/>
        <sz val="11"/>
        <rFont val="Aptos Narrow"/>
        <family val="2"/>
        <scheme val="minor"/>
      </rPr>
      <t>)
Capital Budget</t>
    </r>
  </si>
  <si>
    <r>
      <t>2526-022A Appendix 8 - Response Form Part C - Excel Tables (</t>
    </r>
    <r>
      <rPr>
        <b/>
        <sz val="11"/>
        <color rgb="FFFF0000"/>
        <rFont val="Aptos Narrow"/>
        <family val="2"/>
        <scheme val="minor"/>
      </rPr>
      <t>version 1.0</t>
    </r>
    <r>
      <rPr>
        <b/>
        <sz val="11"/>
        <rFont val="Aptos Narrow"/>
        <family val="2"/>
        <scheme val="minor"/>
      </rPr>
      <t>)
Operating Budget</t>
    </r>
  </si>
  <si>
    <r>
      <t>2526-022A Appendix 8 - Response Form Part C - Excel Tables (</t>
    </r>
    <r>
      <rPr>
        <b/>
        <sz val="11"/>
        <color rgb="FFFF0000"/>
        <rFont val="Aptos Narrow"/>
        <family val="2"/>
        <scheme val="minor"/>
      </rPr>
      <t>version 1.0</t>
    </r>
    <r>
      <rPr>
        <b/>
        <sz val="11"/>
        <rFont val="Aptos Narrow"/>
        <family val="2"/>
        <scheme val="minor"/>
      </rPr>
      <t>)
Risk</t>
    </r>
  </si>
  <si>
    <r>
      <t>2526-022A Appendix 8 - Response Form Part C - Excel Tables (</t>
    </r>
    <r>
      <rPr>
        <b/>
        <sz val="11"/>
        <color rgb="FFFF0000"/>
        <rFont val="Aptos Narrow"/>
        <family val="2"/>
        <scheme val="minor"/>
      </rPr>
      <t>version 1.0</t>
    </r>
    <r>
      <rPr>
        <b/>
        <sz val="11"/>
        <rFont val="Aptos Narrow"/>
        <family val="2"/>
        <scheme val="minor"/>
      </rPr>
      <t>)
Portfolio Summary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</si>
</sst>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quot;$&quot;#,##0"/>
    <numFmt numFmtId="166" formatCode="0%;[Red]\(0%\)"/>
    <numFmt numFmtId="167" formatCode="0.0%"/>
    <numFmt numFmtId="168" formatCode="###,##0\ &quot;sf&quot;"/>
    <numFmt numFmtId="169" formatCode="###,##0\ &quot;units&quot;"/>
    <numFmt numFmtId="170" formatCode="###,##0\ &quot;rooms&quot;"/>
  </numFmts>
  <fonts count="29" x14ac:knownFonts="1">
    <font>
      <sz val="11"/>
      <color theme="1"/>
      <name val="Aptos Narrow"/>
      <family val="2"/>
      <scheme val="minor"/>
    </font>
    <font>
      <sz val="10"/>
      <name val="Arial"/>
      <family val="2"/>
    </font>
    <font>
      <sz val="10"/>
      <name val="Aptos Narrow"/>
      <family val="2"/>
      <scheme val="minor"/>
    </font>
    <font>
      <b/>
      <sz val="10"/>
      <name val="Aptos Narrow"/>
      <family val="2"/>
      <scheme val="minor"/>
    </font>
    <font>
      <b/>
      <sz val="11"/>
      <color theme="0" tint="-0.34998626667073579"/>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ptos Narrow"/>
      <family val="2"/>
      <scheme val="minor"/>
    </font>
    <font>
      <sz val="10"/>
      <color indexed="8"/>
      <name val="Arial"/>
      <family val="2"/>
    </font>
    <font>
      <sz val="9"/>
      <color indexed="81"/>
      <name val="Tahoma"/>
      <family val="2"/>
    </font>
    <font>
      <b/>
      <sz val="11"/>
      <name val="Aptos Narrow"/>
      <family val="2"/>
      <scheme val="minor"/>
    </font>
    <font>
      <sz val="11"/>
      <name val="Aptos Narrow"/>
      <family val="2"/>
      <scheme val="minor"/>
    </font>
    <font>
      <b/>
      <i/>
      <sz val="11"/>
      <name val="Aptos Narrow"/>
      <family val="2"/>
      <scheme val="minor"/>
    </font>
    <font>
      <i/>
      <sz val="11"/>
      <color theme="0" tint="-0.499984740745262"/>
      <name val="Aptos Narrow"/>
      <family val="2"/>
      <scheme val="minor"/>
    </font>
    <font>
      <u/>
      <sz val="11"/>
      <name val="Aptos Narrow"/>
      <family val="2"/>
      <scheme val="minor"/>
    </font>
    <font>
      <sz val="11"/>
      <name val="Aptos Narrow"/>
      <family val="2"/>
    </font>
    <font>
      <sz val="8"/>
      <name val="Aptos Narrow"/>
      <family val="2"/>
      <scheme val="minor"/>
    </font>
    <font>
      <b/>
      <sz val="16"/>
      <name val="Aptos Narrow"/>
      <family val="2"/>
      <scheme val="minor"/>
    </font>
    <font>
      <u/>
      <sz val="11"/>
      <color theme="1"/>
      <name val="Aptos Narrow"/>
      <family val="2"/>
      <scheme val="minor"/>
    </font>
    <font>
      <b/>
      <sz val="11"/>
      <color theme="1"/>
      <name val="Aptos Narrow"/>
      <family val="2"/>
    </font>
    <font>
      <sz val="11"/>
      <color theme="1"/>
      <name val="Aptos Narrow"/>
      <family val="2"/>
    </font>
    <font>
      <b/>
      <sz val="11"/>
      <name val="Aptos Narrow"/>
      <family val="2"/>
    </font>
    <font>
      <b/>
      <sz val="11"/>
      <color rgb="FF000000"/>
      <name val="Aptos Narrow"/>
      <family val="2"/>
      <scheme val="minor"/>
    </font>
    <font>
      <sz val="11"/>
      <color rgb="FF000000"/>
      <name val="Aptos Narrow"/>
      <family val="2"/>
      <scheme val="minor"/>
    </font>
    <font>
      <sz val="10.5"/>
      <color theme="1"/>
      <name val="Aptos Narrow"/>
      <family val="2"/>
      <scheme val="minor"/>
    </font>
    <font>
      <sz val="11"/>
      <name val="Calibri"/>
      <family val="2"/>
    </font>
    <font>
      <sz val="10.5"/>
      <name val="Aptos Narrow"/>
      <family val="2"/>
      <scheme val="minor"/>
    </font>
    <font>
      <b/>
      <sz val="10.5"/>
      <name val="Aptos Narrow"/>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49992370372631"/>
        <bgColor indexed="64"/>
      </patternFill>
    </fill>
    <fill>
      <patternFill patternType="solid">
        <fgColor theme="5" tint="0.39997558519241921"/>
        <bgColor indexed="64"/>
      </patternFill>
    </fill>
    <fill>
      <patternFill patternType="solid">
        <fgColor theme="4" tint="0.79998168889431442"/>
        <bgColor rgb="FF000000"/>
      </patternFill>
    </fill>
    <fill>
      <patternFill patternType="solid">
        <fgColor theme="4" tint="0.79998168889431442"/>
        <bgColor indexed="64"/>
      </patternFill>
    </fill>
  </fills>
  <borders count="63">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diagonal/>
    </border>
    <border>
      <left style="thin">
        <color indexed="64"/>
      </left>
      <right style="thin">
        <color indexed="64"/>
      </right>
      <top/>
      <bottom style="thin">
        <color theme="0" tint="-0.34998626667073579"/>
      </bottom>
      <diagonal/>
    </border>
    <border>
      <left style="thin">
        <color indexed="64"/>
      </left>
      <right/>
      <top style="thin">
        <color indexed="64"/>
      </top>
      <bottom style="double">
        <color indexed="64"/>
      </bottom>
      <diagonal/>
    </border>
  </borders>
  <cellStyleXfs count="6">
    <xf numFmtId="0" fontId="0" fillId="0" borderId="0"/>
    <xf numFmtId="0" fontId="1" fillId="0" borderId="0"/>
    <xf numFmtId="43" fontId="5" fillId="0" borderId="0" applyFont="0" applyFill="0" applyBorder="0" applyAlignment="0" applyProtection="0"/>
    <xf numFmtId="9" fontId="5" fillId="0" borderId="0" applyFont="0" applyFill="0" applyBorder="0" applyAlignment="0" applyProtection="0"/>
    <xf numFmtId="0" fontId="9" fillId="0" borderId="0"/>
    <xf numFmtId="0" fontId="7" fillId="0" borderId="0"/>
  </cellStyleXfs>
  <cellXfs count="339">
    <xf numFmtId="0" fontId="0" fillId="0" borderId="0" xfId="0"/>
    <xf numFmtId="166" fontId="0" fillId="0" borderId="0" xfId="3" applyNumberFormat="1" applyFont="1" applyFill="1" applyProtection="1"/>
    <xf numFmtId="0" fontId="0" fillId="0" borderId="0" xfId="0" applyFont="1"/>
    <xf numFmtId="0" fontId="0" fillId="0" borderId="0" xfId="0" applyFont="1" applyProtection="1"/>
    <xf numFmtId="0" fontId="12" fillId="0" borderId="0" xfId="1" applyFont="1" applyProtection="1"/>
    <xf numFmtId="0" fontId="11" fillId="0" borderId="0" xfId="1" applyFont="1" applyAlignment="1" applyProtection="1">
      <alignment wrapText="1"/>
    </xf>
    <xf numFmtId="164" fontId="12" fillId="0" borderId="0" xfId="1" applyNumberFormat="1" applyFont="1" applyProtection="1"/>
    <xf numFmtId="49" fontId="12" fillId="0" borderId="0" xfId="1" applyNumberFormat="1" applyFont="1" applyProtection="1"/>
    <xf numFmtId="49" fontId="12" fillId="0" borderId="0" xfId="1" applyNumberFormat="1" applyFont="1" applyAlignment="1" applyProtection="1">
      <alignment horizontal="left" indent="3"/>
    </xf>
    <xf numFmtId="0" fontId="11" fillId="0" borderId="0" xfId="1" applyFont="1" applyAlignment="1" applyProtection="1">
      <alignment horizontal="center"/>
    </xf>
    <xf numFmtId="49" fontId="11" fillId="0" borderId="0" xfId="1" applyNumberFormat="1" applyFont="1" applyProtection="1"/>
    <xf numFmtId="0" fontId="12" fillId="0" borderId="0" xfId="0" applyFont="1" applyProtection="1"/>
    <xf numFmtId="164" fontId="11" fillId="0" borderId="0" xfId="1" applyNumberFormat="1" applyFont="1" applyAlignment="1" applyProtection="1">
      <alignment horizontal="center"/>
    </xf>
    <xf numFmtId="164" fontId="11" fillId="2" borderId="5" xfId="1" applyNumberFormat="1" applyFont="1" applyFill="1" applyBorder="1" applyAlignment="1" applyProtection="1">
      <alignment horizontal="center" vertical="center" wrapText="1"/>
    </xf>
    <xf numFmtId="0" fontId="11" fillId="2" borderId="5" xfId="1" applyFont="1" applyFill="1" applyBorder="1" applyAlignment="1" applyProtection="1">
      <alignment horizontal="center" vertical="center" wrapText="1"/>
    </xf>
    <xf numFmtId="0" fontId="11" fillId="2" borderId="5" xfId="1" applyFont="1" applyFill="1" applyBorder="1" applyAlignment="1" applyProtection="1">
      <alignment horizontal="center" vertical="center"/>
    </xf>
    <xf numFmtId="0" fontId="0" fillId="0" borderId="0" xfId="0" applyFont="1" applyFill="1" applyProtection="1"/>
    <xf numFmtId="0" fontId="12" fillId="0" borderId="0" xfId="1" applyFont="1" applyFill="1" applyProtection="1"/>
    <xf numFmtId="0" fontId="11" fillId="0" borderId="0" xfId="1" applyFont="1" applyFill="1" applyProtection="1"/>
    <xf numFmtId="0" fontId="12" fillId="0" borderId="0" xfId="1" applyFont="1" applyFill="1" applyAlignment="1" applyProtection="1">
      <alignment horizontal="center"/>
    </xf>
    <xf numFmtId="0" fontId="11" fillId="0" borderId="0" xfId="1" applyFont="1" applyFill="1" applyAlignment="1" applyProtection="1">
      <alignment horizontal="center" vertical="center"/>
    </xf>
    <xf numFmtId="0" fontId="12" fillId="0" borderId="0" xfId="1" applyFont="1" applyFill="1" applyBorder="1" applyProtection="1"/>
    <xf numFmtId="0" fontId="0" fillId="0" borderId="0" xfId="0" applyFont="1" applyAlignment="1" applyProtection="1">
      <alignment horizontal="center"/>
    </xf>
    <xf numFmtId="0" fontId="4" fillId="0" borderId="0" xfId="0" applyFont="1" applyAlignment="1" applyProtection="1">
      <alignment vertical="top" wrapText="1"/>
    </xf>
    <xf numFmtId="0" fontId="4" fillId="0" borderId="0" xfId="0" applyFont="1" applyAlignment="1" applyProtection="1">
      <alignment horizontal="center" vertical="top" wrapText="1"/>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0" fillId="0" borderId="0" xfId="0" applyFont="1" applyAlignment="1" applyProtection="1">
      <alignment horizontal="center" vertical="center"/>
    </xf>
    <xf numFmtId="0" fontId="6" fillId="0" borderId="0" xfId="0" applyFont="1" applyAlignment="1" applyProtection="1">
      <alignment horizontal="left" vertical="center"/>
    </xf>
    <xf numFmtId="0" fontId="12" fillId="0" borderId="30" xfId="0" applyFont="1" applyBorder="1" applyAlignment="1" applyProtection="1">
      <alignment vertical="center" wrapText="1"/>
      <protection locked="0"/>
    </xf>
    <xf numFmtId="0" fontId="12" fillId="0" borderId="30" xfId="0" applyFont="1" applyBorder="1" applyAlignment="1" applyProtection="1">
      <alignment horizontal="center" vertical="center" wrapText="1"/>
      <protection locked="0"/>
    </xf>
    <xf numFmtId="0" fontId="12" fillId="0" borderId="5" xfId="0" applyFont="1" applyBorder="1" applyAlignment="1" applyProtection="1">
      <alignment vertical="center" wrapText="1"/>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vertical="center" wrapText="1"/>
      <protection locked="0"/>
    </xf>
    <xf numFmtId="0" fontId="12" fillId="0" borderId="6" xfId="0" applyFont="1" applyBorder="1" applyAlignment="1" applyProtection="1">
      <alignment horizontal="center" vertical="center" wrapText="1"/>
      <protection locked="0"/>
    </xf>
    <xf numFmtId="0" fontId="12" fillId="0" borderId="32"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12" fillId="0" borderId="27" xfId="0" applyFont="1" applyBorder="1" applyAlignment="1" applyProtection="1">
      <alignment vertical="center" wrapText="1"/>
      <protection locked="0"/>
    </xf>
    <xf numFmtId="0" fontId="12" fillId="0" borderId="22" xfId="0" applyFont="1" applyBorder="1" applyAlignment="1" applyProtection="1">
      <alignment horizontal="center" vertical="center" wrapText="1"/>
      <protection locked="0"/>
    </xf>
    <xf numFmtId="0" fontId="12" fillId="0" borderId="22" xfId="0" applyFont="1" applyBorder="1" applyAlignment="1" applyProtection="1">
      <alignment vertical="center" wrapText="1"/>
      <protection locked="0"/>
    </xf>
    <xf numFmtId="0" fontId="12" fillId="0" borderId="31" xfId="0" applyFont="1" applyFill="1" applyBorder="1" applyAlignment="1" applyProtection="1">
      <alignment vertical="center" wrapText="1"/>
      <protection locked="0"/>
    </xf>
    <xf numFmtId="0" fontId="12" fillId="0" borderId="20" xfId="0" applyFont="1" applyFill="1" applyBorder="1" applyAlignment="1" applyProtection="1">
      <alignment vertical="center" wrapText="1"/>
      <protection locked="0"/>
    </xf>
    <xf numFmtId="0" fontId="12" fillId="0" borderId="33" xfId="0" applyFont="1" applyFill="1" applyBorder="1" applyAlignment="1" applyProtection="1">
      <alignment vertical="center" wrapText="1"/>
      <protection locked="0"/>
    </xf>
    <xf numFmtId="0" fontId="12" fillId="0" borderId="23" xfId="0" applyFont="1" applyFill="1" applyBorder="1" applyAlignment="1" applyProtection="1">
      <alignment vertical="center" wrapText="1"/>
      <protection locked="0"/>
    </xf>
    <xf numFmtId="0" fontId="0" fillId="0" borderId="31" xfId="0" applyFont="1" applyFill="1" applyBorder="1" applyAlignment="1" applyProtection="1">
      <alignment vertical="center" wrapText="1"/>
      <protection locked="0"/>
    </xf>
    <xf numFmtId="0" fontId="0" fillId="0" borderId="20" xfId="0" applyFont="1" applyFill="1" applyBorder="1" applyAlignment="1" applyProtection="1">
      <alignment vertical="center" wrapText="1"/>
      <protection locked="0"/>
    </xf>
    <xf numFmtId="0" fontId="0" fillId="0" borderId="23" xfId="0" applyFont="1" applyFill="1" applyBorder="1" applyAlignment="1" applyProtection="1">
      <alignment vertical="center" wrapText="1"/>
      <protection locked="0"/>
    </xf>
    <xf numFmtId="0" fontId="0" fillId="0" borderId="33" xfId="0" applyFont="1" applyFill="1" applyBorder="1" applyAlignment="1" applyProtection="1">
      <alignment vertical="center" wrapText="1"/>
      <protection locked="0"/>
    </xf>
    <xf numFmtId="0" fontId="0" fillId="0" borderId="30"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0" fillId="0" borderId="22" xfId="0" applyFont="1" applyBorder="1" applyAlignment="1" applyProtection="1">
      <alignment vertical="center" wrapText="1"/>
      <protection locked="0"/>
    </xf>
    <xf numFmtId="0" fontId="0" fillId="0" borderId="6" xfId="0" applyFont="1" applyBorder="1" applyAlignment="1" applyProtection="1">
      <alignment vertical="center" wrapText="1"/>
      <protection locked="0"/>
    </xf>
    <xf numFmtId="0" fontId="12" fillId="0" borderId="0" xfId="1" applyFont="1" applyAlignment="1" applyProtection="1">
      <alignment vertical="center" wrapText="1"/>
    </xf>
    <xf numFmtId="0" fontId="12" fillId="0" borderId="0" xfId="5" applyFont="1" applyAlignment="1">
      <alignment wrapText="1"/>
    </xf>
    <xf numFmtId="0" fontId="12" fillId="0" borderId="0" xfId="5" applyFont="1"/>
    <xf numFmtId="0" fontId="12" fillId="0" borderId="0" xfId="5" applyFont="1" applyAlignment="1">
      <alignment horizontal="right"/>
    </xf>
    <xf numFmtId="0" fontId="11" fillId="4" borderId="10" xfId="5" applyFont="1" applyFill="1" applyBorder="1" applyAlignment="1">
      <alignment horizontal="center" wrapText="1"/>
    </xf>
    <xf numFmtId="0" fontId="11" fillId="4" borderId="10" xfId="5" applyFont="1" applyFill="1" applyBorder="1" applyAlignment="1">
      <alignment horizontal="center"/>
    </xf>
    <xf numFmtId="0" fontId="11" fillId="4" borderId="5" xfId="5" applyFont="1" applyFill="1" applyBorder="1" applyAlignment="1">
      <alignment horizontal="center" vertical="center" wrapText="1"/>
    </xf>
    <xf numFmtId="0" fontId="12" fillId="0" borderId="0" xfId="5" applyFont="1" applyAlignment="1">
      <alignment vertical="center"/>
    </xf>
    <xf numFmtId="0" fontId="11" fillId="4" borderId="42" xfId="5" applyFont="1" applyFill="1" applyBorder="1" applyAlignment="1">
      <alignment horizontal="center" wrapText="1"/>
    </xf>
    <xf numFmtId="0" fontId="11" fillId="4" borderId="43" xfId="5" applyFont="1" applyFill="1" applyBorder="1" applyAlignment="1">
      <alignment horizontal="center"/>
    </xf>
    <xf numFmtId="0" fontId="11" fillId="4" borderId="44" xfId="5" applyFont="1" applyFill="1" applyBorder="1" applyAlignment="1">
      <alignment horizontal="center" vertical="center" wrapText="1"/>
    </xf>
    <xf numFmtId="0" fontId="11" fillId="4" borderId="20" xfId="5" applyFont="1" applyFill="1" applyBorder="1" applyAlignment="1">
      <alignment horizontal="center" vertical="center"/>
    </xf>
    <xf numFmtId="168" fontId="12" fillId="7" borderId="20" xfId="5" applyNumberFormat="1" applyFont="1" applyFill="1" applyBorder="1" applyAlignment="1">
      <alignment horizontal="right"/>
    </xf>
    <xf numFmtId="168" fontId="12" fillId="7" borderId="20" xfId="5" applyNumberFormat="1" applyFont="1" applyFill="1" applyBorder="1" applyAlignment="1">
      <alignment horizontal="right" vertical="center"/>
    </xf>
    <xf numFmtId="0" fontId="12" fillId="0" borderId="0" xfId="5" applyFont="1" applyFill="1" applyBorder="1"/>
    <xf numFmtId="0" fontId="12" fillId="0" borderId="0" xfId="5" applyFont="1" applyAlignment="1" applyProtection="1">
      <alignment vertical="top" wrapText="1"/>
    </xf>
    <xf numFmtId="0" fontId="2" fillId="0" borderId="20" xfId="5" applyFont="1" applyBorder="1" applyAlignment="1" applyProtection="1">
      <alignment horizontal="center" vertical="center"/>
      <protection locked="0"/>
    </xf>
    <xf numFmtId="14" fontId="2" fillId="0" borderId="23" xfId="5" applyNumberFormat="1" applyFont="1" applyBorder="1" applyAlignment="1" applyProtection="1">
      <alignment horizontal="center" vertical="center"/>
      <protection locked="0"/>
    </xf>
    <xf numFmtId="0" fontId="12" fillId="0" borderId="0" xfId="1" applyFont="1" applyAlignment="1" applyProtection="1">
      <alignment vertical="center"/>
    </xf>
    <xf numFmtId="0" fontId="6" fillId="0" borderId="0" xfId="0" applyFont="1" applyFill="1" applyAlignment="1" applyProtection="1">
      <alignment vertical="top" wrapText="1"/>
    </xf>
    <xf numFmtId="1" fontId="12" fillId="0" borderId="5" xfId="0" applyNumberFormat="1" applyFont="1" applyFill="1" applyBorder="1" applyAlignment="1" applyProtection="1">
      <alignment horizontal="right" vertical="center" wrapText="1"/>
      <protection locked="0"/>
    </xf>
    <xf numFmtId="165" fontId="12" fillId="0" borderId="5" xfId="0" applyNumberFormat="1" applyFont="1" applyFill="1" applyBorder="1" applyAlignment="1" applyProtection="1">
      <alignment horizontal="right" vertical="center" wrapText="1"/>
      <protection locked="0"/>
    </xf>
    <xf numFmtId="0" fontId="11" fillId="0" borderId="0" xfId="0" applyFont="1" applyFill="1" applyAlignment="1" applyProtection="1">
      <alignment vertical="center" wrapText="1"/>
    </xf>
    <xf numFmtId="0" fontId="12" fillId="0" borderId="0" xfId="0" applyFont="1" applyFill="1" applyAlignment="1" applyProtection="1">
      <alignment wrapText="1"/>
    </xf>
    <xf numFmtId="166" fontId="12" fillId="0" borderId="0" xfId="3" applyNumberFormat="1" applyFont="1" applyFill="1" applyProtection="1"/>
    <xf numFmtId="0" fontId="12" fillId="0" borderId="0" xfId="0" applyFont="1" applyBorder="1" applyProtection="1"/>
    <xf numFmtId="166" fontId="12" fillId="0" borderId="0" xfId="3" applyNumberFormat="1" applyFont="1" applyFill="1" applyAlignment="1" applyProtection="1">
      <alignment wrapText="1"/>
    </xf>
    <xf numFmtId="0" fontId="11" fillId="0" borderId="0" xfId="0" applyFont="1" applyFill="1" applyBorder="1" applyAlignment="1" applyProtection="1">
      <alignment horizontal="center" vertical="center" wrapText="1"/>
    </xf>
    <xf numFmtId="11" fontId="11" fillId="0" borderId="0" xfId="0" applyNumberFormat="1" applyFont="1" applyFill="1" applyBorder="1" applyAlignment="1" applyProtection="1">
      <alignment vertical="center" wrapText="1"/>
    </xf>
    <xf numFmtId="0" fontId="12" fillId="0" borderId="0" xfId="0" applyFont="1" applyFill="1" applyBorder="1" applyProtection="1"/>
    <xf numFmtId="165"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167" fontId="12" fillId="0" borderId="0" xfId="3" applyNumberFormat="1" applyFont="1" applyFill="1" applyAlignment="1" applyProtection="1">
      <alignment wrapText="1"/>
    </xf>
    <xf numFmtId="165" fontId="12" fillId="0" borderId="0" xfId="0" applyNumberFormat="1" applyFont="1" applyFill="1" applyAlignment="1" applyProtection="1">
      <alignment wrapText="1"/>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49" fontId="12" fillId="2" borderId="5" xfId="1" applyNumberFormat="1" applyFont="1" applyFill="1" applyBorder="1" applyAlignment="1" applyProtection="1">
      <alignment horizontal="left" vertical="center"/>
    </xf>
    <xf numFmtId="49" fontId="11" fillId="2" borderId="5" xfId="1" applyNumberFormat="1" applyFont="1" applyFill="1" applyBorder="1" applyAlignment="1" applyProtection="1">
      <alignment horizontal="left" vertical="center"/>
    </xf>
    <xf numFmtId="0" fontId="12" fillId="0" borderId="0" xfId="1" applyFont="1" applyFill="1" applyAlignment="1" applyProtection="1">
      <alignment vertical="center"/>
    </xf>
    <xf numFmtId="49" fontId="12" fillId="0" borderId="0" xfId="1" applyNumberFormat="1" applyFont="1" applyFill="1" applyAlignment="1" applyProtection="1">
      <alignment vertical="center"/>
    </xf>
    <xf numFmtId="49" fontId="12" fillId="2" borderId="7" xfId="1" applyNumberFormat="1" applyFont="1" applyFill="1" applyBorder="1" applyAlignment="1" applyProtection="1">
      <alignment horizontal="left" vertical="center"/>
    </xf>
    <xf numFmtId="0" fontId="11" fillId="0" borderId="0" xfId="1" applyFont="1" applyFill="1" applyAlignment="1" applyProtection="1">
      <alignment vertical="center"/>
    </xf>
    <xf numFmtId="49" fontId="11" fillId="2" borderId="2" xfId="1" applyNumberFormat="1" applyFont="1" applyFill="1" applyBorder="1" applyAlignment="1" applyProtection="1">
      <alignment vertical="center"/>
    </xf>
    <xf numFmtId="0" fontId="11" fillId="0" borderId="0" xfId="1" applyFont="1" applyFill="1" applyBorder="1" applyAlignment="1" applyProtection="1">
      <alignment vertical="center"/>
    </xf>
    <xf numFmtId="49" fontId="11" fillId="2" borderId="5" xfId="1" applyNumberFormat="1" applyFont="1" applyFill="1" applyBorder="1" applyAlignment="1" applyProtection="1">
      <alignment horizontal="left" vertical="center" indent="1"/>
    </xf>
    <xf numFmtId="49" fontId="12" fillId="2" borderId="5" xfId="1" applyNumberFormat="1" applyFont="1" applyFill="1" applyBorder="1" applyAlignment="1" applyProtection="1">
      <alignment horizontal="left" vertical="center" indent="2"/>
    </xf>
    <xf numFmtId="49" fontId="13" fillId="2" borderId="5" xfId="1" applyNumberFormat="1" applyFont="1" applyFill="1" applyBorder="1" applyAlignment="1" applyProtection="1">
      <alignment horizontal="left" vertical="center" indent="2"/>
    </xf>
    <xf numFmtId="49" fontId="12" fillId="2" borderId="7" xfId="1" applyNumberFormat="1" applyFont="1" applyFill="1" applyBorder="1" applyAlignment="1" applyProtection="1">
      <alignment horizontal="left" vertical="center" indent="2"/>
    </xf>
    <xf numFmtId="49" fontId="13" fillId="2" borderId="4" xfId="1" applyNumberFormat="1" applyFont="1" applyFill="1" applyBorder="1" applyAlignment="1" applyProtection="1">
      <alignment horizontal="left" vertical="center" indent="2"/>
    </xf>
    <xf numFmtId="49" fontId="11" fillId="2" borderId="2" xfId="1" applyNumberFormat="1" applyFont="1" applyFill="1" applyBorder="1" applyAlignment="1" applyProtection="1">
      <alignment horizontal="left" vertical="center" indent="1"/>
    </xf>
    <xf numFmtId="49" fontId="11" fillId="0" borderId="0" xfId="0" applyNumberFormat="1"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indent="1"/>
    </xf>
    <xf numFmtId="0" fontId="12" fillId="0" borderId="0" xfId="0" applyFont="1" applyFill="1" applyBorder="1" applyAlignment="1" applyProtection="1">
      <alignment horizontal="left" vertical="center" indent="1"/>
    </xf>
    <xf numFmtId="0" fontId="12" fillId="0" borderId="0" xfId="0" applyFont="1" applyFill="1" applyBorder="1" applyAlignment="1" applyProtection="1"/>
    <xf numFmtId="49" fontId="11" fillId="0" borderId="0" xfId="0" applyNumberFormat="1" applyFont="1" applyFill="1" applyBorder="1" applyAlignment="1" applyProtection="1">
      <alignment wrapText="1"/>
    </xf>
    <xf numFmtId="0" fontId="12" fillId="0" borderId="0" xfId="0" applyFont="1" applyBorder="1" applyAlignment="1" applyProtection="1">
      <alignment horizontal="left" indent="1"/>
    </xf>
    <xf numFmtId="0" fontId="27" fillId="0" borderId="0" xfId="0" applyFont="1" applyFill="1" applyBorder="1" applyAlignment="1" applyProtection="1">
      <alignment horizontal="left" vertical="center" wrapText="1" indent="1"/>
    </xf>
    <xf numFmtId="0" fontId="27" fillId="0" borderId="0" xfId="0" applyFont="1" applyFill="1" applyBorder="1" applyAlignment="1" applyProtection="1">
      <alignment horizontal="left" indent="1"/>
    </xf>
    <xf numFmtId="0" fontId="12" fillId="7" borderId="38" xfId="0" applyFont="1" applyFill="1" applyBorder="1" applyAlignment="1" applyProtection="1">
      <alignment wrapText="1"/>
    </xf>
    <xf numFmtId="0" fontId="11" fillId="7" borderId="38" xfId="0" applyFont="1" applyFill="1" applyBorder="1" applyAlignment="1" applyProtection="1">
      <alignment horizontal="center" wrapText="1"/>
    </xf>
    <xf numFmtId="0" fontId="11" fillId="7" borderId="50" xfId="0" applyFont="1" applyFill="1" applyBorder="1" applyAlignment="1" applyProtection="1">
      <alignment horizontal="center" wrapText="1"/>
    </xf>
    <xf numFmtId="0" fontId="12" fillId="7" borderId="0" xfId="0" applyFont="1" applyFill="1" applyBorder="1" applyAlignment="1" applyProtection="1">
      <alignment wrapText="1"/>
    </xf>
    <xf numFmtId="1" fontId="12" fillId="7" borderId="0" xfId="0" applyNumberFormat="1" applyFont="1" applyFill="1" applyBorder="1" applyAlignment="1" applyProtection="1">
      <alignment wrapText="1"/>
    </xf>
    <xf numFmtId="9" fontId="12" fillId="7" borderId="51" xfId="3" applyFont="1" applyFill="1" applyBorder="1" applyAlignment="1" applyProtection="1">
      <alignment wrapText="1"/>
    </xf>
    <xf numFmtId="0" fontId="11" fillId="7" borderId="37" xfId="0" applyFont="1" applyFill="1" applyBorder="1" applyAlignment="1" applyProtection="1">
      <alignment wrapText="1"/>
    </xf>
    <xf numFmtId="0" fontId="12" fillId="7" borderId="51" xfId="0" applyFont="1" applyFill="1" applyBorder="1" applyAlignment="1" applyProtection="1">
      <alignment wrapText="1"/>
    </xf>
    <xf numFmtId="165" fontId="12" fillId="7" borderId="0" xfId="0" applyNumberFormat="1" applyFont="1" applyFill="1" applyBorder="1" applyAlignment="1" applyProtection="1">
      <alignment wrapText="1"/>
    </xf>
    <xf numFmtId="0" fontId="12" fillId="7" borderId="11" xfId="0" applyFont="1" applyFill="1" applyBorder="1" applyAlignment="1" applyProtection="1">
      <alignment wrapText="1"/>
    </xf>
    <xf numFmtId="165" fontId="12" fillId="7" borderId="11" xfId="0" applyNumberFormat="1" applyFont="1" applyFill="1" applyBorder="1" applyAlignment="1" applyProtection="1">
      <alignment wrapText="1"/>
    </xf>
    <xf numFmtId="165" fontId="12" fillId="7" borderId="10" xfId="0" applyNumberFormat="1" applyFont="1" applyFill="1" applyBorder="1" applyAlignment="1" applyProtection="1">
      <alignment wrapText="1"/>
    </xf>
    <xf numFmtId="0" fontId="12" fillId="7" borderId="3" xfId="0" applyFont="1" applyFill="1" applyBorder="1" applyAlignment="1" applyProtection="1">
      <alignment wrapText="1"/>
    </xf>
    <xf numFmtId="0" fontId="11" fillId="7" borderId="36" xfId="0" applyFont="1" applyFill="1" applyBorder="1" applyAlignment="1" applyProtection="1">
      <alignment horizontal="left" wrapText="1" indent="1"/>
    </xf>
    <xf numFmtId="0" fontId="12" fillId="7" borderId="37" xfId="0" applyFont="1" applyFill="1" applyBorder="1" applyAlignment="1" applyProtection="1">
      <alignment horizontal="left" wrapText="1" indent="1"/>
    </xf>
    <xf numFmtId="0" fontId="12" fillId="7" borderId="52" xfId="0" applyFont="1" applyFill="1" applyBorder="1" applyAlignment="1" applyProtection="1">
      <alignment horizontal="left" wrapText="1" indent="1"/>
    </xf>
    <xf numFmtId="0" fontId="12" fillId="7" borderId="28" xfId="0" applyFont="1" applyFill="1" applyBorder="1" applyAlignment="1" applyProtection="1">
      <alignment horizontal="left" wrapText="1" indent="1"/>
    </xf>
    <xf numFmtId="0" fontId="12" fillId="7" borderId="37" xfId="0" applyFont="1" applyFill="1" applyBorder="1" applyAlignment="1" applyProtection="1">
      <alignment horizontal="left" wrapText="1"/>
    </xf>
    <xf numFmtId="0" fontId="12" fillId="7" borderId="52" xfId="0" applyFont="1" applyFill="1" applyBorder="1" applyAlignment="1" applyProtection="1">
      <alignment horizontal="left" wrapText="1"/>
    </xf>
    <xf numFmtId="167" fontId="12" fillId="7" borderId="0" xfId="3" applyNumberFormat="1" applyFont="1" applyFill="1" applyBorder="1" applyAlignment="1" applyProtection="1">
      <alignment wrapText="1"/>
    </xf>
    <xf numFmtId="0" fontId="12" fillId="7" borderId="10" xfId="0" applyFont="1" applyFill="1" applyBorder="1" applyAlignment="1" applyProtection="1">
      <alignment wrapText="1"/>
    </xf>
    <xf numFmtId="0" fontId="11" fillId="7" borderId="52" xfId="0" applyFont="1" applyFill="1" applyBorder="1" applyAlignment="1" applyProtection="1">
      <alignment horizontal="left" wrapText="1" indent="1"/>
    </xf>
    <xf numFmtId="0" fontId="12" fillId="7" borderId="42" xfId="0" applyFont="1" applyFill="1" applyBorder="1" applyAlignment="1" applyProtection="1">
      <alignment horizontal="left" wrapText="1" indent="1"/>
    </xf>
    <xf numFmtId="165" fontId="12" fillId="7" borderId="3" xfId="0" applyNumberFormat="1" applyFont="1" applyFill="1" applyBorder="1" applyAlignment="1" applyProtection="1">
      <alignment wrapText="1"/>
    </xf>
    <xf numFmtId="165" fontId="12" fillId="0" borderId="5" xfId="0" applyNumberFormat="1" applyFont="1" applyFill="1" applyBorder="1" applyAlignment="1" applyProtection="1">
      <alignment vertical="center" wrapText="1"/>
      <protection locked="0"/>
    </xf>
    <xf numFmtId="165" fontId="12" fillId="0" borderId="7" xfId="0" applyNumberFormat="1" applyFont="1" applyFill="1" applyBorder="1" applyAlignment="1" applyProtection="1">
      <alignment vertical="center" wrapText="1"/>
      <protection locked="0"/>
    </xf>
    <xf numFmtId="0" fontId="28" fillId="0" borderId="0" xfId="0" applyFont="1" applyFill="1" applyBorder="1" applyAlignment="1" applyProtection="1">
      <alignment vertical="center" wrapText="1"/>
    </xf>
    <xf numFmtId="49" fontId="27" fillId="3" borderId="5" xfId="0" applyNumberFormat="1" applyFont="1" applyFill="1" applyBorder="1" applyAlignment="1" applyProtection="1">
      <alignment horizontal="left" vertical="top" wrapText="1"/>
      <protection locked="0"/>
    </xf>
    <xf numFmtId="11" fontId="11" fillId="0" borderId="0" xfId="0" applyNumberFormat="1" applyFont="1" applyFill="1" applyBorder="1" applyAlignment="1" applyProtection="1">
      <alignment horizontal="left" vertical="center" wrapText="1"/>
    </xf>
    <xf numFmtId="0" fontId="8" fillId="0" borderId="0" xfId="0" applyFont="1" applyAlignment="1" applyProtection="1">
      <alignment vertical="top" wrapText="1"/>
    </xf>
    <xf numFmtId="0" fontId="11" fillId="0" borderId="0" xfId="0" applyFont="1" applyAlignment="1" applyProtection="1">
      <alignment vertical="center" wrapText="1"/>
    </xf>
    <xf numFmtId="0" fontId="12" fillId="0" borderId="0" xfId="0" applyFont="1" applyAlignment="1" applyProtection="1">
      <alignment wrapText="1"/>
    </xf>
    <xf numFmtId="0" fontId="11" fillId="9" borderId="5" xfId="0" applyFont="1" applyFill="1" applyBorder="1" applyAlignment="1" applyProtection="1">
      <alignment horizontal="center" vertical="center" wrapText="1"/>
    </xf>
    <xf numFmtId="0" fontId="11" fillId="8" borderId="5"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10" borderId="5" xfId="0" applyFont="1" applyFill="1" applyBorder="1" applyAlignment="1" applyProtection="1">
      <alignment horizontal="center" vertical="center" wrapText="1"/>
    </xf>
    <xf numFmtId="0" fontId="11" fillId="0" borderId="0" xfId="0" applyFont="1" applyBorder="1" applyAlignment="1" applyProtection="1">
      <alignment vertical="top" wrapText="1"/>
    </xf>
    <xf numFmtId="0" fontId="11" fillId="0" borderId="0" xfId="0" applyFont="1" applyAlignment="1" applyProtection="1">
      <alignment vertical="top" wrapText="1"/>
    </xf>
    <xf numFmtId="168" fontId="12" fillId="0" borderId="5" xfId="5" applyNumberFormat="1" applyFont="1" applyBorder="1" applyProtection="1">
      <protection locked="0"/>
    </xf>
    <xf numFmtId="169" fontId="12" fillId="0" borderId="5" xfId="5" applyNumberFormat="1" applyFont="1" applyBorder="1" applyAlignment="1" applyProtection="1">
      <alignment wrapText="1"/>
      <protection locked="0"/>
    </xf>
    <xf numFmtId="170" fontId="12" fillId="0" borderId="5" xfId="5" applyNumberFormat="1" applyFont="1" applyBorder="1" applyAlignment="1" applyProtection="1">
      <alignment wrapText="1"/>
      <protection locked="0"/>
    </xf>
    <xf numFmtId="49" fontId="13" fillId="2" borderId="5" xfId="1" applyNumberFormat="1" applyFont="1" applyFill="1" applyBorder="1" applyAlignment="1" applyProtection="1">
      <alignment horizontal="left" vertical="center"/>
    </xf>
    <xf numFmtId="0" fontId="13" fillId="0" borderId="0" xfId="1" applyFont="1" applyFill="1" applyAlignment="1" applyProtection="1">
      <alignment vertical="center"/>
    </xf>
    <xf numFmtId="0" fontId="13" fillId="0" borderId="0" xfId="1" applyFont="1" applyFill="1" applyProtection="1"/>
    <xf numFmtId="49" fontId="13" fillId="0" borderId="0" xfId="1" applyNumberFormat="1" applyFont="1" applyFill="1" applyAlignment="1" applyProtection="1">
      <alignment vertical="center" textRotation="3"/>
    </xf>
    <xf numFmtId="49" fontId="13" fillId="2" borderId="4" xfId="1" applyNumberFormat="1" applyFont="1" applyFill="1" applyBorder="1" applyAlignment="1" applyProtection="1">
      <alignment vertical="center"/>
    </xf>
    <xf numFmtId="10" fontId="12" fillId="7" borderId="51" xfId="3" applyNumberFormat="1" applyFont="1" applyFill="1" applyBorder="1" applyAlignment="1" applyProtection="1">
      <alignment wrapText="1"/>
    </xf>
    <xf numFmtId="0" fontId="12" fillId="0" borderId="55" xfId="0" applyFont="1" applyFill="1" applyBorder="1" applyAlignment="1" applyProtection="1">
      <alignment horizontal="left" vertical="center" wrapText="1" indent="2"/>
    </xf>
    <xf numFmtId="165" fontId="12" fillId="0" borderId="55" xfId="0" applyNumberFormat="1" applyFont="1" applyFill="1" applyBorder="1" applyAlignment="1" applyProtection="1">
      <alignment vertical="center" wrapText="1"/>
    </xf>
    <xf numFmtId="0" fontId="12" fillId="0" borderId="55" xfId="0" applyFont="1" applyFill="1" applyBorder="1" applyAlignment="1" applyProtection="1">
      <alignment horizontal="left" vertical="center" wrapText="1" indent="1"/>
    </xf>
    <xf numFmtId="49" fontId="11" fillId="0" borderId="0" xfId="0" applyNumberFormat="1" applyFont="1" applyFill="1" applyBorder="1" applyAlignment="1" applyProtection="1">
      <alignment horizontal="left" vertical="top" wrapText="1"/>
    </xf>
    <xf numFmtId="1" fontId="12" fillId="0" borderId="4" xfId="0" applyNumberFormat="1" applyFont="1" applyFill="1" applyBorder="1" applyAlignment="1" applyProtection="1">
      <alignment horizontal="right" vertical="center" wrapText="1"/>
      <protection locked="0"/>
    </xf>
    <xf numFmtId="165" fontId="12" fillId="0" borderId="4" xfId="0" applyNumberFormat="1" applyFont="1" applyFill="1" applyBorder="1" applyAlignment="1" applyProtection="1">
      <alignment horizontal="right" vertical="center" wrapText="1"/>
      <protection locked="0"/>
    </xf>
    <xf numFmtId="165" fontId="27" fillId="0" borderId="0" xfId="0" applyNumberFormat="1" applyFont="1" applyFill="1" applyBorder="1" applyAlignment="1" applyProtection="1">
      <alignment horizontal="center" vertical="center" wrapText="1"/>
      <protection locked="0"/>
    </xf>
    <xf numFmtId="165" fontId="12" fillId="0" borderId="55" xfId="0" applyNumberFormat="1" applyFont="1" applyFill="1" applyBorder="1" applyAlignment="1" applyProtection="1">
      <alignment vertical="center" wrapText="1"/>
      <protection locked="0"/>
    </xf>
    <xf numFmtId="0" fontId="28" fillId="0" borderId="56" xfId="0" applyFont="1" applyFill="1" applyBorder="1" applyAlignment="1" applyProtection="1">
      <alignment vertical="center" wrapText="1"/>
    </xf>
    <xf numFmtId="0" fontId="12" fillId="0" borderId="56" xfId="0" applyFont="1" applyFill="1" applyBorder="1" applyAlignment="1" applyProtection="1">
      <alignment horizontal="left" vertical="center" wrapText="1" indent="1"/>
    </xf>
    <xf numFmtId="0" fontId="11" fillId="0" borderId="56" xfId="0" applyFont="1" applyFill="1" applyBorder="1" applyAlignment="1" applyProtection="1">
      <alignment horizontal="center" vertical="center" wrapText="1"/>
    </xf>
    <xf numFmtId="166" fontId="0" fillId="0" borderId="0" xfId="3" applyNumberFormat="1" applyFont="1" applyProtection="1"/>
    <xf numFmtId="0" fontId="8" fillId="0" borderId="0" xfId="0" applyFont="1" applyAlignment="1" applyProtection="1">
      <alignment horizontal="left" vertical="top" wrapText="1"/>
    </xf>
    <xf numFmtId="0" fontId="0" fillId="0" borderId="0" xfId="0" applyBorder="1" applyProtection="1"/>
    <xf numFmtId="0" fontId="0" fillId="0" borderId="0" xfId="0" applyProtection="1"/>
    <xf numFmtId="0" fontId="0"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left" vertical="center" indent="1"/>
    </xf>
    <xf numFmtId="0" fontId="0" fillId="0" borderId="0" xfId="0" applyFont="1" applyAlignment="1" applyProtection="1">
      <alignment vertical="center" wrapText="1"/>
    </xf>
    <xf numFmtId="0" fontId="23" fillId="11" borderId="24" xfId="0" applyFont="1" applyFill="1" applyBorder="1" applyAlignment="1" applyProtection="1">
      <alignment horizontal="center" vertical="center" wrapText="1"/>
    </xf>
    <xf numFmtId="0" fontId="23" fillId="11" borderId="25" xfId="0" applyFont="1" applyFill="1" applyBorder="1" applyAlignment="1" applyProtection="1">
      <alignment horizontal="center" vertical="center"/>
    </xf>
    <xf numFmtId="0" fontId="11" fillId="9" borderId="5" xfId="0" applyFont="1" applyFill="1" applyBorder="1" applyAlignment="1" applyProtection="1">
      <alignment horizontal="center" vertical="center" wrapText="1"/>
    </xf>
    <xf numFmtId="0" fontId="11" fillId="0" borderId="0" xfId="0" applyFont="1" applyAlignment="1" applyProtection="1">
      <alignment vertical="center" wrapText="1"/>
    </xf>
    <xf numFmtId="164" fontId="11" fillId="7" borderId="5" xfId="1" applyNumberFormat="1" applyFont="1" applyFill="1" applyBorder="1" applyAlignment="1" applyProtection="1">
      <alignment horizontal="center" vertical="center"/>
    </xf>
    <xf numFmtId="164" fontId="13" fillId="7" borderId="5" xfId="1" applyNumberFormat="1" applyFont="1" applyFill="1" applyBorder="1" applyAlignment="1" applyProtection="1">
      <alignment vertical="center"/>
    </xf>
    <xf numFmtId="164" fontId="13" fillId="7" borderId="5" xfId="1" applyNumberFormat="1" applyFont="1" applyFill="1" applyBorder="1" applyAlignment="1" applyProtection="1">
      <alignment horizontal="right" vertical="center"/>
    </xf>
    <xf numFmtId="164" fontId="11" fillId="7" borderId="5" xfId="1" applyNumberFormat="1" applyFont="1" applyFill="1" applyBorder="1" applyAlignment="1" applyProtection="1">
      <alignment horizontal="right" vertical="center"/>
    </xf>
    <xf numFmtId="164" fontId="11" fillId="7" borderId="2" xfId="1" applyNumberFormat="1" applyFont="1" applyFill="1" applyBorder="1" applyAlignment="1" applyProtection="1">
      <alignment vertical="center"/>
    </xf>
    <xf numFmtId="0" fontId="12" fillId="4" borderId="9" xfId="5" applyFont="1" applyFill="1" applyBorder="1" applyAlignment="1">
      <alignment horizontal="left" wrapText="1" indent="1"/>
    </xf>
    <xf numFmtId="0" fontId="12" fillId="4" borderId="5" xfId="5" applyFont="1" applyFill="1" applyBorder="1" applyAlignment="1">
      <alignment horizontal="left" wrapText="1" indent="1"/>
    </xf>
    <xf numFmtId="0" fontId="11" fillId="4" borderId="19" xfId="5" applyFont="1" applyFill="1" applyBorder="1" applyAlignment="1" applyProtection="1">
      <alignment horizontal="left" vertical="center" wrapText="1" indent="1"/>
    </xf>
    <xf numFmtId="0" fontId="11" fillId="4" borderId="21" xfId="5" applyFont="1" applyFill="1" applyBorder="1" applyAlignment="1" applyProtection="1">
      <alignment horizontal="left" vertical="center" wrapText="1" indent="1"/>
    </xf>
    <xf numFmtId="49" fontId="11" fillId="7" borderId="5" xfId="1" applyNumberFormat="1" applyFont="1" applyFill="1" applyBorder="1" applyAlignment="1" applyProtection="1">
      <alignment horizontal="center" vertical="center"/>
    </xf>
    <xf numFmtId="165" fontId="12" fillId="7" borderId="5" xfId="0" applyNumberFormat="1" applyFont="1" applyFill="1" applyBorder="1" applyAlignment="1" applyProtection="1">
      <alignment vertical="center" wrapText="1"/>
    </xf>
    <xf numFmtId="165" fontId="11" fillId="7" borderId="7" xfId="2" applyNumberFormat="1" applyFont="1" applyFill="1" applyBorder="1" applyAlignment="1" applyProtection="1">
      <alignment horizontal="right" vertical="center" wrapText="1"/>
    </xf>
    <xf numFmtId="165" fontId="11" fillId="7" borderId="57" xfId="2" applyNumberFormat="1" applyFont="1" applyFill="1" applyBorder="1" applyAlignment="1" applyProtection="1">
      <alignment horizontal="right" vertical="center" wrapText="1"/>
    </xf>
    <xf numFmtId="165" fontId="12" fillId="7" borderId="7" xfId="0" applyNumberFormat="1" applyFont="1" applyFill="1" applyBorder="1" applyAlignment="1" applyProtection="1">
      <alignment vertical="center" wrapText="1"/>
    </xf>
    <xf numFmtId="165" fontId="11" fillId="7" borderId="54" xfId="2" applyNumberFormat="1" applyFont="1" applyFill="1" applyBorder="1" applyAlignment="1" applyProtection="1">
      <alignment horizontal="right" vertical="center" wrapText="1"/>
    </xf>
    <xf numFmtId="165" fontId="12" fillId="7" borderId="51" xfId="3" applyNumberFormat="1" applyFont="1" applyFill="1" applyBorder="1" applyAlignment="1" applyProtection="1">
      <alignment wrapText="1"/>
    </xf>
    <xf numFmtId="165" fontId="12" fillId="7" borderId="53" xfId="3" applyNumberFormat="1" applyFont="1" applyFill="1" applyBorder="1" applyAlignment="1" applyProtection="1">
      <alignment wrapText="1"/>
    </xf>
    <xf numFmtId="165" fontId="12" fillId="7" borderId="43" xfId="3" applyNumberFormat="1" applyFont="1" applyFill="1" applyBorder="1" applyAlignment="1" applyProtection="1">
      <alignment wrapText="1"/>
    </xf>
    <xf numFmtId="165" fontId="12" fillId="7" borderId="29" xfId="3" applyNumberFormat="1" applyFont="1" applyFill="1" applyBorder="1" applyAlignment="1" applyProtection="1">
      <alignment wrapText="1"/>
    </xf>
    <xf numFmtId="0" fontId="11" fillId="7" borderId="53" xfId="0" applyFont="1" applyFill="1" applyBorder="1" applyAlignment="1" applyProtection="1">
      <alignment horizontal="center" vertical="center" wrapText="1"/>
    </xf>
    <xf numFmtId="0" fontId="11" fillId="7" borderId="11"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xf>
    <xf numFmtId="0" fontId="12" fillId="7" borderId="22" xfId="0" applyFont="1" applyFill="1" applyBorder="1" applyAlignment="1" applyProtection="1">
      <alignment horizontal="center" vertical="center" wrapText="1"/>
    </xf>
    <xf numFmtId="1" fontId="11" fillId="7" borderId="5" xfId="0" applyNumberFormat="1" applyFont="1" applyFill="1" applyBorder="1" applyAlignment="1" applyProtection="1">
      <alignment horizontal="right" vertical="center" wrapText="1"/>
    </xf>
    <xf numFmtId="165" fontId="11" fillId="7" borderId="5" xfId="0" applyNumberFormat="1" applyFont="1" applyFill="1" applyBorder="1" applyAlignment="1" applyProtection="1">
      <alignment vertical="center" wrapText="1"/>
    </xf>
    <xf numFmtId="1" fontId="11" fillId="7" borderId="4" xfId="0" applyNumberFormat="1" applyFont="1" applyFill="1" applyBorder="1" applyAlignment="1" applyProtection="1">
      <alignment horizontal="right" vertical="center" wrapText="1"/>
    </xf>
    <xf numFmtId="165" fontId="11" fillId="7" borderId="4" xfId="0" applyNumberFormat="1" applyFont="1" applyFill="1" applyBorder="1" applyAlignment="1" applyProtection="1">
      <alignment vertical="center" wrapText="1"/>
    </xf>
    <xf numFmtId="1" fontId="11" fillId="7" borderId="7" xfId="0" applyNumberFormat="1" applyFont="1" applyFill="1" applyBorder="1" applyAlignment="1" applyProtection="1">
      <alignment horizontal="right" vertical="center" wrapText="1"/>
    </xf>
    <xf numFmtId="165" fontId="11" fillId="7" borderId="7" xfId="0" applyNumberFormat="1" applyFont="1" applyFill="1" applyBorder="1" applyAlignment="1" applyProtection="1">
      <alignment horizontal="right" vertical="center" wrapText="1"/>
    </xf>
    <xf numFmtId="1" fontId="11" fillId="7" borderId="7" xfId="0" applyNumberFormat="1" applyFont="1" applyFill="1" applyBorder="1" applyAlignment="1" applyProtection="1">
      <alignment vertical="center" wrapText="1"/>
    </xf>
    <xf numFmtId="0" fontId="12" fillId="9" borderId="5" xfId="0" applyFont="1" applyFill="1" applyBorder="1" applyAlignment="1" applyProtection="1">
      <alignment horizontal="left" vertical="center" wrapText="1" indent="1"/>
    </xf>
    <xf numFmtId="0" fontId="12" fillId="9" borderId="4" xfId="0" applyFont="1" applyFill="1" applyBorder="1" applyAlignment="1" applyProtection="1">
      <alignment horizontal="left" vertical="center" wrapText="1" indent="1"/>
    </xf>
    <xf numFmtId="0" fontId="11" fillId="9" borderId="7" xfId="0" applyFont="1" applyFill="1" applyBorder="1" applyAlignment="1" applyProtection="1">
      <alignment horizontal="left" vertical="center" wrapText="1" indent="1"/>
    </xf>
    <xf numFmtId="0" fontId="11" fillId="5" borderId="5" xfId="0" applyFont="1" applyFill="1" applyBorder="1" applyAlignment="1" applyProtection="1">
      <alignment horizontal="center" vertical="center" wrapText="1"/>
    </xf>
    <xf numFmtId="11" fontId="12" fillId="9" borderId="5" xfId="0" applyNumberFormat="1" applyFont="1" applyFill="1" applyBorder="1" applyAlignment="1" applyProtection="1">
      <alignment horizontal="left" vertical="center" wrapText="1" indent="1"/>
    </xf>
    <xf numFmtId="0" fontId="26" fillId="9" borderId="5" xfId="4" applyFont="1" applyFill="1" applyBorder="1" applyAlignment="1" applyProtection="1">
      <alignment horizontal="left" vertical="center" wrapText="1" indent="1"/>
    </xf>
    <xf numFmtId="49" fontId="11" fillId="9" borderId="7" xfId="0" applyNumberFormat="1" applyFont="1" applyFill="1" applyBorder="1" applyAlignment="1" applyProtection="1">
      <alignment horizontal="left" vertical="center" wrapText="1"/>
    </xf>
    <xf numFmtId="49" fontId="11" fillId="9" borderId="54" xfId="0" applyNumberFormat="1" applyFont="1" applyFill="1" applyBorder="1" applyAlignment="1" applyProtection="1">
      <alignment horizontal="left" vertical="center" wrapText="1" indent="1"/>
    </xf>
    <xf numFmtId="49" fontId="11" fillId="9" borderId="7" xfId="0" applyNumberFormat="1" applyFont="1" applyFill="1" applyBorder="1" applyAlignment="1" applyProtection="1">
      <alignment horizontal="left" vertical="center" wrapText="1" indent="1"/>
    </xf>
    <xf numFmtId="0" fontId="0" fillId="0" borderId="5" xfId="0" applyFont="1" applyBorder="1" applyAlignment="1" applyProtection="1">
      <alignment horizontal="left" vertical="center" indent="1"/>
    </xf>
    <xf numFmtId="0" fontId="0" fillId="0" borderId="5" xfId="0" applyFont="1" applyBorder="1" applyAlignment="1" applyProtection="1">
      <alignment horizontal="left" vertical="center" wrapText="1" indent="1"/>
    </xf>
    <xf numFmtId="10" fontId="12" fillId="7" borderId="23" xfId="3" applyNumberFormat="1" applyFont="1" applyFill="1" applyBorder="1" applyAlignment="1">
      <alignment horizontal="right" vertical="center"/>
    </xf>
    <xf numFmtId="0" fontId="25" fillId="0" borderId="5" xfId="0" applyFont="1" applyBorder="1" applyAlignment="1" applyProtection="1">
      <alignment horizontal="left" vertical="center" indent="1"/>
    </xf>
    <xf numFmtId="0" fontId="0" fillId="5" borderId="5" xfId="0" applyFont="1" applyFill="1" applyBorder="1" applyAlignment="1" applyProtection="1">
      <alignment horizontal="center" vertical="center" wrapText="1"/>
    </xf>
    <xf numFmtId="0" fontId="0" fillId="6" borderId="5"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0" fillId="5" borderId="5" xfId="0" applyFont="1" applyFill="1" applyBorder="1" applyAlignment="1" applyProtection="1">
      <alignment horizontal="center" vertical="center"/>
    </xf>
    <xf numFmtId="164" fontId="12" fillId="7" borderId="1" xfId="1" applyNumberFormat="1" applyFont="1" applyFill="1" applyBorder="1" applyAlignment="1" applyProtection="1">
      <alignment vertical="center"/>
    </xf>
    <xf numFmtId="0" fontId="11" fillId="2" borderId="6" xfId="1" applyFont="1" applyFill="1" applyBorder="1" applyAlignment="1" applyProtection="1">
      <alignment horizontal="center" vertical="center" wrapText="1"/>
    </xf>
    <xf numFmtId="0" fontId="12" fillId="0" borderId="1" xfId="1" applyFont="1" applyBorder="1" applyAlignment="1" applyProtection="1">
      <alignment vertical="center"/>
      <protection locked="0"/>
    </xf>
    <xf numFmtId="164" fontId="12" fillId="0" borderId="1" xfId="1" applyNumberFormat="1" applyFont="1" applyBorder="1" applyAlignment="1" applyProtection="1">
      <alignment vertical="center"/>
      <protection locked="0"/>
    </xf>
    <xf numFmtId="164" fontId="12" fillId="0" borderId="14" xfId="1" applyNumberFormat="1" applyFont="1" applyBorder="1" applyAlignment="1" applyProtection="1">
      <alignment vertical="center"/>
      <protection locked="0"/>
    </xf>
    <xf numFmtId="0" fontId="12" fillId="0" borderId="58" xfId="1" applyFont="1" applyFill="1" applyBorder="1" applyAlignment="1" applyProtection="1">
      <alignment vertical="center" wrapText="1"/>
      <protection locked="0"/>
    </xf>
    <xf numFmtId="0" fontId="12" fillId="0" borderId="59" xfId="1" applyFont="1" applyFill="1" applyBorder="1" applyAlignment="1" applyProtection="1">
      <alignment vertical="center" wrapText="1"/>
      <protection locked="0"/>
    </xf>
    <xf numFmtId="0" fontId="12" fillId="0" borderId="61" xfId="1" applyFont="1" applyFill="1" applyBorder="1" applyAlignment="1" applyProtection="1">
      <alignment vertical="center" wrapText="1"/>
      <protection locked="0"/>
    </xf>
    <xf numFmtId="0" fontId="12" fillId="0" borderId="60" xfId="1" applyFont="1" applyFill="1" applyBorder="1" applyAlignment="1" applyProtection="1">
      <alignment vertical="center" wrapText="1"/>
      <protection locked="0"/>
    </xf>
    <xf numFmtId="164" fontId="13" fillId="7" borderId="62" xfId="1" applyNumberFormat="1" applyFont="1" applyFill="1" applyBorder="1" applyAlignment="1" applyProtection="1">
      <alignment vertical="center"/>
    </xf>
    <xf numFmtId="164" fontId="12" fillId="7" borderId="14" xfId="1" applyNumberFormat="1" applyFont="1" applyFill="1" applyBorder="1" applyAlignment="1" applyProtection="1">
      <alignment vertical="center"/>
    </xf>
    <xf numFmtId="0" fontId="12" fillId="7" borderId="5" xfId="1" applyFont="1" applyFill="1" applyBorder="1" applyAlignment="1" applyProtection="1">
      <alignment vertical="center" wrapText="1"/>
      <protection locked="0"/>
    </xf>
    <xf numFmtId="0" fontId="14" fillId="7" borderId="5" xfId="1" applyFont="1" applyFill="1" applyBorder="1" applyAlignment="1" applyProtection="1">
      <alignment vertical="center" wrapText="1"/>
      <protection locked="0"/>
    </xf>
    <xf numFmtId="49" fontId="12" fillId="0" borderId="61" xfId="1" applyNumberFormat="1" applyFont="1" applyFill="1" applyBorder="1" applyAlignment="1" applyProtection="1">
      <alignment vertical="center" wrapText="1"/>
      <protection locked="0"/>
    </xf>
    <xf numFmtId="0" fontId="12" fillId="0" borderId="14" xfId="1" applyFont="1" applyBorder="1" applyAlignment="1" applyProtection="1">
      <alignment vertical="center"/>
      <protection locked="0"/>
    </xf>
    <xf numFmtId="164" fontId="12" fillId="7" borderId="12" xfId="1" applyNumberFormat="1" applyFont="1" applyFill="1" applyBorder="1" applyAlignment="1" applyProtection="1">
      <alignment vertical="center"/>
    </xf>
    <xf numFmtId="0" fontId="13" fillId="7" borderId="5" xfId="1" applyFont="1" applyFill="1" applyBorder="1" applyAlignment="1" applyProtection="1">
      <alignment vertical="center" wrapText="1"/>
      <protection locked="0"/>
    </xf>
    <xf numFmtId="0" fontId="12" fillId="0" borderId="12" xfId="1" applyFont="1" applyBorder="1" applyAlignment="1" applyProtection="1">
      <alignment vertical="center"/>
      <protection locked="0"/>
    </xf>
    <xf numFmtId="164" fontId="12" fillId="0" borderId="12" xfId="1" applyNumberFormat="1" applyFont="1" applyBorder="1" applyAlignment="1" applyProtection="1">
      <alignment vertical="center"/>
      <protection locked="0"/>
    </xf>
    <xf numFmtId="0" fontId="14" fillId="7" borderId="2" xfId="1" applyFont="1" applyFill="1" applyBorder="1" applyAlignment="1" applyProtection="1">
      <alignment vertical="center" wrapText="1"/>
      <protection locked="0"/>
    </xf>
    <xf numFmtId="0" fontId="13" fillId="7" borderId="54" xfId="1" applyFont="1" applyFill="1" applyBorder="1" applyAlignment="1" applyProtection="1">
      <alignment vertical="center" wrapText="1"/>
      <protection locked="0"/>
    </xf>
    <xf numFmtId="0" fontId="12" fillId="0" borderId="0" xfId="5" applyFont="1" applyAlignment="1" applyProtection="1">
      <alignment horizontal="left" vertical="top" wrapText="1" indent="1"/>
    </xf>
    <xf numFmtId="0" fontId="11" fillId="4" borderId="42" xfId="5" applyFont="1" applyFill="1" applyBorder="1" applyAlignment="1" applyProtection="1">
      <alignment horizontal="center" wrapText="1"/>
    </xf>
    <xf numFmtId="0" fontId="11" fillId="4" borderId="43" xfId="5" applyFont="1" applyFill="1" applyBorder="1" applyAlignment="1" applyProtection="1">
      <alignment horizontal="center" wrapText="1"/>
    </xf>
    <xf numFmtId="0" fontId="8" fillId="0" borderId="0" xfId="0" applyFont="1" applyAlignment="1" applyProtection="1">
      <alignment vertical="top" wrapText="1"/>
    </xf>
    <xf numFmtId="0" fontId="11" fillId="0" borderId="49" xfId="5" applyFont="1" applyBorder="1" applyAlignment="1" applyProtection="1">
      <alignment horizontal="center" vertical="center" wrapText="1"/>
    </xf>
    <xf numFmtId="0" fontId="3" fillId="0" borderId="31" xfId="5" applyFont="1" applyBorder="1" applyAlignment="1" applyProtection="1">
      <alignment horizontal="center" vertical="center"/>
    </xf>
    <xf numFmtId="0" fontId="11" fillId="0" borderId="0" xfId="0" applyFont="1" applyAlignment="1" applyProtection="1">
      <alignment horizontal="left" vertical="center" wrapText="1"/>
    </xf>
    <xf numFmtId="0" fontId="11" fillId="0" borderId="0" xfId="0" applyFont="1" applyAlignment="1">
      <alignment vertical="center" wrapText="1"/>
    </xf>
    <xf numFmtId="0" fontId="11" fillId="0" borderId="39" xfId="5" applyFont="1" applyBorder="1" applyAlignment="1">
      <alignment horizontal="center" vertical="center" wrapText="1"/>
    </xf>
    <xf numFmtId="0" fontId="11" fillId="0" borderId="40" xfId="5" applyFont="1" applyBorder="1" applyAlignment="1">
      <alignment horizontal="center" vertical="center" wrapText="1"/>
    </xf>
    <xf numFmtId="0" fontId="11" fillId="0" borderId="40" xfId="5" applyFont="1" applyBorder="1" applyAlignment="1">
      <alignment horizontal="center" vertical="center"/>
    </xf>
    <xf numFmtId="0" fontId="11" fillId="0" borderId="41" xfId="5" applyFont="1" applyBorder="1" applyAlignment="1">
      <alignment horizontal="center" vertical="center"/>
    </xf>
    <xf numFmtId="0" fontId="12" fillId="0" borderId="0" xfId="5" applyFont="1" applyFill="1" applyBorder="1" applyAlignment="1">
      <alignment wrapText="1"/>
    </xf>
    <xf numFmtId="0" fontId="12" fillId="0" borderId="0" xfId="5" applyFont="1" applyFill="1" applyBorder="1" applyAlignment="1"/>
    <xf numFmtId="0" fontId="8" fillId="0" borderId="0" xfId="0" applyFont="1" applyAlignment="1">
      <alignment vertical="center" wrapText="1"/>
    </xf>
    <xf numFmtId="0" fontId="12" fillId="0" borderId="0" xfId="5" applyFont="1" applyAlignment="1">
      <alignment horizontal="left" vertical="top" wrapText="1" indent="1"/>
    </xf>
    <xf numFmtId="0" fontId="12" fillId="4" borderId="42" xfId="5" applyFont="1" applyFill="1" applyBorder="1" applyAlignment="1">
      <alignment horizontal="center" vertical="center" wrapText="1"/>
    </xf>
    <xf numFmtId="0" fontId="12" fillId="4" borderId="10" xfId="5" applyFont="1" applyFill="1" applyBorder="1" applyAlignment="1">
      <alignment horizontal="center" vertical="center" wrapText="1"/>
    </xf>
    <xf numFmtId="0" fontId="12" fillId="4" borderId="9" xfId="5" applyFont="1" applyFill="1" applyBorder="1" applyAlignment="1">
      <alignment horizontal="center" vertical="center" wrapText="1"/>
    </xf>
    <xf numFmtId="0" fontId="11" fillId="4" borderId="46" xfId="5" applyFont="1" applyFill="1" applyBorder="1" applyAlignment="1">
      <alignment horizontal="center" vertical="center" wrapText="1"/>
    </xf>
    <xf numFmtId="0" fontId="11" fillId="4" borderId="47" xfId="5" applyFont="1" applyFill="1" applyBorder="1" applyAlignment="1">
      <alignment horizontal="center" vertical="center" wrapText="1"/>
    </xf>
    <xf numFmtId="0" fontId="11" fillId="4" borderId="27" xfId="5" applyFont="1" applyFill="1" applyBorder="1" applyAlignment="1">
      <alignment horizontal="center" vertical="center" wrapText="1"/>
    </xf>
    <xf numFmtId="0" fontId="12" fillId="0" borderId="5" xfId="5" applyFont="1" applyBorder="1" applyAlignment="1">
      <alignment horizontal="left" vertical="center" wrapText="1" indent="1"/>
    </xf>
    <xf numFmtId="0" fontId="11" fillId="4" borderId="42" xfId="5" applyFont="1" applyFill="1" applyBorder="1" applyAlignment="1">
      <alignment horizontal="left" vertical="center" wrapText="1" indent="1"/>
    </xf>
    <xf numFmtId="0" fontId="11" fillId="4" borderId="9" xfId="5" applyFont="1" applyFill="1" applyBorder="1" applyAlignment="1">
      <alignment horizontal="left" vertical="center" wrapText="1" indent="1"/>
    </xf>
    <xf numFmtId="0" fontId="12" fillId="0" borderId="1" xfId="5" applyFont="1" applyBorder="1" applyAlignment="1" applyProtection="1">
      <alignment horizontal="center" vertical="center"/>
      <protection locked="0"/>
    </xf>
    <xf numFmtId="0" fontId="12" fillId="0" borderId="10" xfId="5" applyFont="1" applyBorder="1" applyAlignment="1" applyProtection="1">
      <alignment horizontal="center" vertical="center"/>
      <protection locked="0"/>
    </xf>
    <xf numFmtId="0" fontId="12" fillId="0" borderId="43" xfId="5" applyFont="1" applyBorder="1" applyAlignment="1" applyProtection="1">
      <alignment horizontal="center" vertical="center"/>
      <protection locked="0"/>
    </xf>
    <xf numFmtId="0" fontId="11" fillId="4" borderId="44" xfId="5" applyFont="1" applyFill="1" applyBorder="1" applyAlignment="1">
      <alignment horizontal="center" vertical="center" wrapText="1"/>
    </xf>
    <xf numFmtId="0" fontId="11" fillId="4" borderId="45" xfId="5" applyFont="1" applyFill="1" applyBorder="1" applyAlignment="1">
      <alignment horizontal="center" vertical="center" wrapText="1"/>
    </xf>
    <xf numFmtId="0" fontId="11" fillId="4" borderId="18" xfId="5" applyFont="1" applyFill="1" applyBorder="1" applyAlignment="1">
      <alignment horizontal="center" vertical="center" wrapText="1"/>
    </xf>
    <xf numFmtId="0" fontId="11" fillId="4" borderId="19" xfId="5" applyFont="1" applyFill="1" applyBorder="1" applyAlignment="1">
      <alignment horizontal="center" vertical="center" wrapText="1"/>
    </xf>
    <xf numFmtId="0" fontId="11" fillId="0" borderId="0" xfId="0" applyFont="1" applyAlignment="1" applyProtection="1">
      <alignment vertical="center" wrapText="1"/>
    </xf>
    <xf numFmtId="0" fontId="8" fillId="0" borderId="0" xfId="0" applyFont="1" applyBorder="1" applyAlignment="1" applyProtection="1">
      <alignment vertical="top" wrapText="1"/>
    </xf>
    <xf numFmtId="0" fontId="12" fillId="0" borderId="0" xfId="0" applyFont="1" applyAlignment="1" applyProtection="1">
      <alignment wrapText="1"/>
    </xf>
    <xf numFmtId="0" fontId="18" fillId="0" borderId="0" xfId="1" applyFont="1" applyAlignment="1" applyProtection="1">
      <alignment horizontal="center" vertical="center"/>
    </xf>
    <xf numFmtId="0" fontId="11" fillId="2" borderId="5" xfId="1" applyFont="1" applyFill="1" applyBorder="1" applyAlignment="1" applyProtection="1">
      <alignment horizontal="center" vertical="center" wrapText="1"/>
    </xf>
    <xf numFmtId="0" fontId="12" fillId="0" borderId="0" xfId="1" applyFont="1" applyAlignment="1" applyProtection="1">
      <alignment horizontal="left" vertical="top" wrapText="1" indent="1"/>
    </xf>
    <xf numFmtId="0" fontId="0" fillId="0" borderId="0" xfId="0" applyAlignment="1"/>
    <xf numFmtId="165" fontId="27" fillId="0" borderId="0" xfId="0" applyNumberFormat="1" applyFont="1" applyFill="1" applyBorder="1" applyAlignment="1" applyProtection="1">
      <alignment horizontal="center" vertical="center" wrapText="1"/>
    </xf>
    <xf numFmtId="165" fontId="27" fillId="3" borderId="5" xfId="0" applyNumberFormat="1"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3" borderId="10" xfId="0" applyFont="1" applyFill="1" applyBorder="1" applyAlignment="1" applyProtection="1">
      <alignment horizontal="center" vertical="center" wrapText="1"/>
      <protection locked="0"/>
    </xf>
    <xf numFmtId="0" fontId="28" fillId="3" borderId="9" xfId="0" applyFont="1" applyFill="1" applyBorder="1" applyAlignment="1" applyProtection="1">
      <alignment horizontal="center" vertical="center" wrapText="1"/>
      <protection locked="0"/>
    </xf>
    <xf numFmtId="165" fontId="27" fillId="3" borderId="1" xfId="0" applyNumberFormat="1" applyFont="1" applyFill="1" applyBorder="1" applyAlignment="1" applyProtection="1">
      <alignment horizontal="center" vertical="center" wrapText="1"/>
      <protection locked="0"/>
    </xf>
    <xf numFmtId="165" fontId="27" fillId="3" borderId="10" xfId="0" applyNumberFormat="1" applyFont="1" applyFill="1" applyBorder="1" applyAlignment="1" applyProtection="1">
      <alignment horizontal="center" vertical="center" wrapText="1"/>
      <protection locked="0"/>
    </xf>
    <xf numFmtId="165" fontId="27" fillId="3" borderId="9" xfId="0" applyNumberFormat="1"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10" borderId="5" xfId="0" applyFont="1" applyFill="1" applyBorder="1" applyAlignment="1" applyProtection="1">
      <alignment horizontal="center" vertical="center" wrapText="1"/>
    </xf>
    <xf numFmtId="0" fontId="11" fillId="9" borderId="5"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27" fillId="7" borderId="5" xfId="0" applyFont="1" applyFill="1" applyBorder="1" applyAlignment="1" applyProtection="1">
      <alignment horizontal="left" vertical="center" wrapText="1" indent="1"/>
    </xf>
    <xf numFmtId="0" fontId="11" fillId="8" borderId="5"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7" fillId="7" borderId="12" xfId="0" applyFont="1" applyFill="1" applyBorder="1" applyAlignment="1" applyProtection="1">
      <alignment horizontal="left" vertical="center" wrapText="1" indent="1"/>
    </xf>
    <xf numFmtId="0" fontId="27" fillId="7" borderId="48" xfId="0" applyFont="1" applyFill="1" applyBorder="1" applyAlignment="1" applyProtection="1">
      <alignment horizontal="left" vertical="center" wrapText="1" indent="1"/>
    </xf>
    <xf numFmtId="0" fontId="27" fillId="7" borderId="13" xfId="0" applyFont="1" applyFill="1" applyBorder="1" applyAlignment="1" applyProtection="1">
      <alignment horizontal="left" vertical="center" wrapText="1" indent="1"/>
    </xf>
    <xf numFmtId="0" fontId="27" fillId="7" borderId="8" xfId="0" applyFont="1" applyFill="1" applyBorder="1" applyAlignment="1" applyProtection="1">
      <alignment horizontal="left" vertical="center" wrapText="1" indent="1"/>
    </xf>
    <xf numFmtId="0" fontId="27" fillId="7" borderId="14" xfId="0" applyFont="1" applyFill="1" applyBorder="1" applyAlignment="1" applyProtection="1">
      <alignment horizontal="left" vertical="center" wrapText="1" indent="1"/>
    </xf>
    <xf numFmtId="0" fontId="27" fillId="7" borderId="17" xfId="0" applyFont="1" applyFill="1" applyBorder="1" applyAlignment="1" applyProtection="1">
      <alignment horizontal="left" vertical="center" wrapText="1" indent="1"/>
    </xf>
    <xf numFmtId="165" fontId="12"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vertical="center" wrapText="1"/>
    </xf>
    <xf numFmtId="0" fontId="24" fillId="12" borderId="36" xfId="0" applyFont="1" applyFill="1" applyBorder="1" applyAlignment="1" applyProtection="1">
      <alignment horizontal="center" vertical="center" wrapText="1"/>
    </xf>
    <xf numFmtId="0" fontId="24" fillId="12" borderId="38" xfId="0" applyFont="1" applyFill="1" applyBorder="1" applyAlignment="1" applyProtection="1">
      <alignment horizontal="center" vertical="center" wrapText="1"/>
    </xf>
    <xf numFmtId="0" fontId="24" fillId="12" borderId="34" xfId="0" applyFont="1" applyFill="1" applyBorder="1" applyAlignment="1" applyProtection="1">
      <alignment horizontal="center" vertical="center" wrapText="1"/>
    </xf>
    <xf numFmtId="0" fontId="24" fillId="12" borderId="37" xfId="0" applyFont="1" applyFill="1" applyBorder="1" applyAlignment="1" applyProtection="1">
      <alignment horizontal="center" vertical="center" wrapText="1"/>
    </xf>
    <xf numFmtId="0" fontId="24" fillId="12" borderId="0" xfId="0" applyFont="1" applyFill="1" applyBorder="1" applyAlignment="1" applyProtection="1">
      <alignment horizontal="center" vertical="center" wrapText="1"/>
    </xf>
    <xf numFmtId="0" fontId="24" fillId="12" borderId="8" xfId="0" applyFont="1" applyFill="1" applyBorder="1" applyAlignment="1" applyProtection="1">
      <alignment horizontal="center" vertical="center" wrapText="1"/>
    </xf>
    <xf numFmtId="0" fontId="24" fillId="12" borderId="28" xfId="0" applyFont="1" applyFill="1" applyBorder="1" applyAlignment="1" applyProtection="1">
      <alignment horizontal="center" vertical="center" wrapText="1"/>
    </xf>
    <xf numFmtId="0" fontId="24" fillId="12" borderId="3" xfId="0" applyFont="1" applyFill="1" applyBorder="1" applyAlignment="1" applyProtection="1">
      <alignment horizontal="center" vertical="center" wrapText="1"/>
    </xf>
    <xf numFmtId="0" fontId="24" fillId="12" borderId="35" xfId="0" applyFont="1" applyFill="1" applyBorder="1" applyAlignment="1" applyProtection="1">
      <alignment horizontal="center" vertical="center" wrapText="1"/>
    </xf>
    <xf numFmtId="0" fontId="25" fillId="0" borderId="5" xfId="0" applyFont="1" applyBorder="1" applyAlignment="1" applyProtection="1">
      <alignment horizontal="left" vertical="center" wrapText="1" indent="1"/>
    </xf>
    <xf numFmtId="0" fontId="8" fillId="0" borderId="0" xfId="0" applyFont="1" applyAlignment="1" applyProtection="1">
      <alignment horizontal="left" vertical="top" wrapText="1"/>
    </xf>
    <xf numFmtId="0" fontId="23" fillId="11" borderId="16" xfId="0" applyFont="1" applyFill="1" applyBorder="1" applyAlignment="1" applyProtection="1">
      <alignment horizontal="center" vertical="center"/>
    </xf>
    <xf numFmtId="0" fontId="23" fillId="11" borderId="15" xfId="0" applyFont="1" applyFill="1" applyBorder="1" applyAlignment="1" applyProtection="1">
      <alignment horizontal="center" vertical="center"/>
    </xf>
    <xf numFmtId="0" fontId="23" fillId="11" borderId="26" xfId="0" applyFont="1" applyFill="1" applyBorder="1" applyAlignment="1" applyProtection="1">
      <alignment horizontal="center" vertical="center"/>
    </xf>
    <xf numFmtId="0" fontId="25" fillId="0" borderId="5" xfId="0" applyFont="1" applyBorder="1" applyAlignment="1" applyProtection="1">
      <alignment horizontal="left" vertical="center" indent="1"/>
    </xf>
    <xf numFmtId="0" fontId="6" fillId="5" borderId="5" xfId="0" applyFont="1" applyFill="1" applyBorder="1" applyAlignment="1" applyProtection="1">
      <alignment horizontal="center" vertical="center"/>
    </xf>
    <xf numFmtId="0" fontId="6" fillId="6" borderId="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indent="1"/>
    </xf>
    <xf numFmtId="0" fontId="6" fillId="5" borderId="5" xfId="0" applyFont="1" applyFill="1" applyBorder="1" applyAlignment="1" applyProtection="1">
      <alignment horizontal="left" vertical="center" wrapText="1" indent="1"/>
    </xf>
    <xf numFmtId="0" fontId="0" fillId="0" borderId="5"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indent="1"/>
    </xf>
    <xf numFmtId="0" fontId="0" fillId="0" borderId="5" xfId="0" applyFont="1" applyFill="1" applyBorder="1" applyAlignment="1" applyProtection="1">
      <alignment horizontal="center" vertical="center" wrapText="1"/>
      <protection locked="0"/>
    </xf>
  </cellXfs>
  <cellStyles count="6">
    <cellStyle name="Comma" xfId="2" builtinId="3"/>
    <cellStyle name="Normal" xfId="0" builtinId="0"/>
    <cellStyle name="Normal 2" xfId="1" xr:uid="{8C691D84-9561-4877-B35C-FAF2749AB29F}"/>
    <cellStyle name="Normal 3" xfId="5" xr:uid="{751BACF5-F0FE-4E8E-B16C-A0166C93CA32}"/>
    <cellStyle name="Normal_Sheet1 2" xfId="4" xr:uid="{049766D4-D919-473F-BBDA-9EBB4DFB6908}"/>
    <cellStyle name="Percent" xfId="3" builtinId="5"/>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190500</xdr:rowOff>
    </xdr:from>
    <xdr:ext cx="184731" cy="264560"/>
    <xdr:sp macro="" textlink="">
      <xdr:nvSpPr>
        <xdr:cNvPr id="2" name="TextBox 1">
          <a:extLst>
            <a:ext uri="{FF2B5EF4-FFF2-40B4-BE49-F238E27FC236}">
              <a16:creationId xmlns:a16="http://schemas.microsoft.com/office/drawing/2014/main" id="{4BCD0869-A73F-41CA-9F8B-4D220EABB5F9}"/>
            </a:ext>
          </a:extLst>
        </xdr:cNvPr>
        <xdr:cNvSpPr txBox="1"/>
      </xdr:nvSpPr>
      <xdr:spPr>
        <a:xfrm>
          <a:off x="581025" y="190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C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75A03-0066-494C-8E23-05EE666E2A02}">
  <dimension ref="B1:F13"/>
  <sheetViews>
    <sheetView showGridLines="0" tabSelected="1" workbookViewId="0">
      <selection activeCell="B2" sqref="B2:C2"/>
    </sheetView>
  </sheetViews>
  <sheetFormatPr defaultRowHeight="15" x14ac:dyDescent="0.25"/>
  <cols>
    <col min="1" max="1" width="6.42578125" style="3" customWidth="1"/>
    <col min="2" max="3" width="42.85546875" style="3" customWidth="1"/>
    <col min="4" max="16384" width="9.140625" style="3"/>
  </cols>
  <sheetData>
    <row r="1" spans="2:6" ht="33.75" customHeight="1" x14ac:dyDescent="0.25">
      <c r="B1" s="256" t="s">
        <v>389</v>
      </c>
      <c r="C1" s="256"/>
      <c r="D1" s="179"/>
      <c r="E1" s="179"/>
    </row>
    <row r="2" spans="2:6" x14ac:dyDescent="0.25">
      <c r="B2" s="253" t="s">
        <v>204</v>
      </c>
      <c r="C2" s="253"/>
    </row>
    <row r="4" spans="2:6" x14ac:dyDescent="0.25">
      <c r="B4" s="52" t="s">
        <v>332</v>
      </c>
    </row>
    <row r="5" spans="2:6" ht="25.5" customHeight="1" x14ac:dyDescent="0.25">
      <c r="B5" s="250" t="s">
        <v>334</v>
      </c>
      <c r="C5" s="250"/>
      <c r="D5" s="67"/>
      <c r="E5" s="67"/>
      <c r="F5" s="67"/>
    </row>
    <row r="6" spans="2:6" ht="11.25" customHeight="1" thickBot="1" x14ac:dyDescent="0.3"/>
    <row r="7" spans="2:6" ht="18.75" customHeight="1" x14ac:dyDescent="0.25">
      <c r="B7" s="254" t="s">
        <v>329</v>
      </c>
      <c r="C7" s="255"/>
    </row>
    <row r="8" spans="2:6" ht="11.25" customHeight="1" x14ac:dyDescent="0.25">
      <c r="B8" s="251"/>
      <c r="C8" s="252"/>
    </row>
    <row r="9" spans="2:6" ht="42.75" customHeight="1" x14ac:dyDescent="0.25">
      <c r="B9" s="187" t="s">
        <v>1</v>
      </c>
      <c r="C9" s="68"/>
    </row>
    <row r="10" spans="2:6" ht="42.75" customHeight="1" x14ac:dyDescent="0.25">
      <c r="B10" s="187" t="s">
        <v>330</v>
      </c>
      <c r="C10" s="68"/>
    </row>
    <row r="11" spans="2:6" ht="42.75" customHeight="1" x14ac:dyDescent="0.25">
      <c r="B11" s="187" t="s">
        <v>331</v>
      </c>
      <c r="C11" s="68"/>
    </row>
    <row r="12" spans="2:6" ht="42.75" customHeight="1" x14ac:dyDescent="0.25">
      <c r="B12" s="187" t="s">
        <v>336</v>
      </c>
      <c r="C12" s="68"/>
    </row>
    <row r="13" spans="2:6" ht="42.75" customHeight="1" thickBot="1" x14ac:dyDescent="0.3">
      <c r="B13" s="188" t="s">
        <v>335</v>
      </c>
      <c r="C13" s="69"/>
    </row>
  </sheetData>
  <sheetProtection algorithmName="SHA-512" hashValue="EEa1Iv8eudvpTgc5CbNyAAoyT7FoWTzs80s5+gZ3OADEhn6SX8N3FrH4donsJw+l0Mhy8jPYP7QXqnZR3asYww==" saltValue="CO89aOdtVLp2G8wjL89vfw==" spinCount="100000" sheet="1" objects="1" scenarios="1" formatRows="0"/>
  <mergeCells count="5">
    <mergeCell ref="B5:C5"/>
    <mergeCell ref="B8:C8"/>
    <mergeCell ref="B2:C2"/>
    <mergeCell ref="B7:C7"/>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13CA-37B5-4A5F-AFC8-8F4FC727E842}">
  <dimension ref="B1:F50"/>
  <sheetViews>
    <sheetView showGridLines="0" topLeftCell="A6" workbookViewId="0">
      <selection activeCell="N40" sqref="N40"/>
    </sheetView>
  </sheetViews>
  <sheetFormatPr defaultColWidth="9.140625" defaultRowHeight="15" x14ac:dyDescent="0.25"/>
  <cols>
    <col min="1" max="1" width="6.42578125" style="54" customWidth="1"/>
    <col min="2" max="2" width="21.42578125" style="53" customWidth="1"/>
    <col min="3" max="3" width="23" style="53" customWidth="1"/>
    <col min="4" max="4" width="12.85546875" style="54" customWidth="1"/>
    <col min="5" max="5" width="12.85546875" style="53" customWidth="1"/>
    <col min="6" max="6" width="12.85546875" style="55" customWidth="1"/>
    <col min="7" max="16384" width="9.140625" style="54"/>
  </cols>
  <sheetData>
    <row r="1" spans="2:6" s="2" customFormat="1" ht="33.75" customHeight="1" x14ac:dyDescent="0.25">
      <c r="B1" s="257" t="s">
        <v>390</v>
      </c>
      <c r="C1" s="257"/>
      <c r="D1" s="257"/>
      <c r="E1" s="257"/>
      <c r="F1" s="257"/>
    </row>
    <row r="2" spans="2:6" s="2" customFormat="1" x14ac:dyDescent="0.25">
      <c r="B2" s="264" t="s">
        <v>204</v>
      </c>
      <c r="C2" s="264"/>
      <c r="D2" s="264"/>
      <c r="E2" s="264"/>
      <c r="F2" s="264"/>
    </row>
    <row r="4" spans="2:6" x14ac:dyDescent="0.25">
      <c r="B4" s="52" t="s">
        <v>332</v>
      </c>
    </row>
    <row r="5" spans="2:6" ht="37.5" customHeight="1" x14ac:dyDescent="0.25">
      <c r="B5" s="265" t="s">
        <v>380</v>
      </c>
      <c r="C5" s="265"/>
      <c r="D5" s="265"/>
      <c r="E5" s="265"/>
      <c r="F5" s="265"/>
    </row>
    <row r="6" spans="2:6" ht="15" customHeight="1" thickBot="1" x14ac:dyDescent="0.3"/>
    <row r="7" spans="2:6" ht="18.75" customHeight="1" x14ac:dyDescent="0.25">
      <c r="B7" s="258" t="s">
        <v>0</v>
      </c>
      <c r="C7" s="259"/>
      <c r="D7" s="260"/>
      <c r="E7" s="259"/>
      <c r="F7" s="261"/>
    </row>
    <row r="8" spans="2:6" ht="11.25" customHeight="1" x14ac:dyDescent="0.25">
      <c r="B8" s="60"/>
      <c r="C8" s="56"/>
      <c r="D8" s="57"/>
      <c r="E8" s="56"/>
      <c r="F8" s="61"/>
    </row>
    <row r="9" spans="2:6" ht="22.5" customHeight="1" x14ac:dyDescent="0.25">
      <c r="B9" s="273" t="s">
        <v>281</v>
      </c>
      <c r="C9" s="274"/>
      <c r="D9" s="275"/>
      <c r="E9" s="276"/>
      <c r="F9" s="277"/>
    </row>
    <row r="10" spans="2:6" ht="22.5" customHeight="1" x14ac:dyDescent="0.25">
      <c r="B10" s="273" t="s">
        <v>282</v>
      </c>
      <c r="C10" s="274"/>
      <c r="D10" s="275"/>
      <c r="E10" s="276"/>
      <c r="F10" s="277"/>
    </row>
    <row r="11" spans="2:6" ht="33.75" customHeight="1" x14ac:dyDescent="0.25">
      <c r="B11" s="62" t="s">
        <v>2</v>
      </c>
      <c r="C11" s="58" t="s">
        <v>3</v>
      </c>
      <c r="D11" s="58" t="s">
        <v>286</v>
      </c>
      <c r="E11" s="58" t="s">
        <v>4</v>
      </c>
      <c r="F11" s="63" t="s">
        <v>5</v>
      </c>
    </row>
    <row r="12" spans="2:6" ht="15" customHeight="1" x14ac:dyDescent="0.25">
      <c r="B12" s="278" t="s">
        <v>6</v>
      </c>
      <c r="C12" s="185" t="s">
        <v>7</v>
      </c>
      <c r="D12" s="148"/>
      <c r="E12" s="149"/>
      <c r="F12" s="64">
        <f>D12*E12</f>
        <v>0</v>
      </c>
    </row>
    <row r="13" spans="2:6" ht="15" customHeight="1" x14ac:dyDescent="0.25">
      <c r="B13" s="279"/>
      <c r="C13" s="185" t="s">
        <v>8</v>
      </c>
      <c r="D13" s="148"/>
      <c r="E13" s="149"/>
      <c r="F13" s="64">
        <f t="shared" ref="F13:F41" si="0">D13*E13</f>
        <v>0</v>
      </c>
    </row>
    <row r="14" spans="2:6" ht="15" customHeight="1" x14ac:dyDescent="0.25">
      <c r="B14" s="279"/>
      <c r="C14" s="185" t="s">
        <v>9</v>
      </c>
      <c r="D14" s="148"/>
      <c r="E14" s="149"/>
      <c r="F14" s="64">
        <f t="shared" si="0"/>
        <v>0</v>
      </c>
    </row>
    <row r="15" spans="2:6" ht="15" customHeight="1" x14ac:dyDescent="0.25">
      <c r="B15" s="279"/>
      <c r="C15" s="185" t="s">
        <v>275</v>
      </c>
      <c r="D15" s="148"/>
      <c r="E15" s="149"/>
      <c r="F15" s="64">
        <f t="shared" si="0"/>
        <v>0</v>
      </c>
    </row>
    <row r="16" spans="2:6" ht="15" customHeight="1" x14ac:dyDescent="0.25">
      <c r="B16" s="279"/>
      <c r="C16" s="185" t="s">
        <v>276</v>
      </c>
      <c r="D16" s="148"/>
      <c r="E16" s="149"/>
      <c r="F16" s="64">
        <f t="shared" si="0"/>
        <v>0</v>
      </c>
    </row>
    <row r="17" spans="2:6" ht="15" customHeight="1" x14ac:dyDescent="0.25">
      <c r="B17" s="280"/>
      <c r="C17" s="185" t="s">
        <v>277</v>
      </c>
      <c r="D17" s="148"/>
      <c r="E17" s="149"/>
      <c r="F17" s="64">
        <f t="shared" si="0"/>
        <v>0</v>
      </c>
    </row>
    <row r="18" spans="2:6" ht="15" customHeight="1" x14ac:dyDescent="0.25">
      <c r="B18" s="281" t="s">
        <v>10</v>
      </c>
      <c r="C18" s="186" t="s">
        <v>11</v>
      </c>
      <c r="D18" s="148"/>
      <c r="E18" s="150"/>
      <c r="F18" s="64">
        <f t="shared" si="0"/>
        <v>0</v>
      </c>
    </row>
    <row r="19" spans="2:6" ht="15" customHeight="1" x14ac:dyDescent="0.25">
      <c r="B19" s="281"/>
      <c r="C19" s="186" t="s">
        <v>12</v>
      </c>
      <c r="D19" s="148"/>
      <c r="E19" s="150"/>
      <c r="F19" s="64">
        <f t="shared" si="0"/>
        <v>0</v>
      </c>
    </row>
    <row r="20" spans="2:6" ht="15" customHeight="1" x14ac:dyDescent="0.25">
      <c r="B20" s="281"/>
      <c r="C20" s="186" t="s">
        <v>13</v>
      </c>
      <c r="D20" s="148"/>
      <c r="E20" s="150"/>
      <c r="F20" s="64">
        <f t="shared" si="0"/>
        <v>0</v>
      </c>
    </row>
    <row r="21" spans="2:6" ht="15" customHeight="1" x14ac:dyDescent="0.25">
      <c r="B21" s="281"/>
      <c r="C21" s="186" t="s">
        <v>14</v>
      </c>
      <c r="D21" s="148"/>
      <c r="E21" s="150"/>
      <c r="F21" s="64">
        <f t="shared" si="0"/>
        <v>0</v>
      </c>
    </row>
    <row r="22" spans="2:6" ht="15" customHeight="1" x14ac:dyDescent="0.25">
      <c r="B22" s="281"/>
      <c r="C22" s="186" t="s">
        <v>15</v>
      </c>
      <c r="D22" s="148"/>
      <c r="E22" s="150"/>
      <c r="F22" s="64">
        <f t="shared" si="0"/>
        <v>0</v>
      </c>
    </row>
    <row r="23" spans="2:6" ht="15" customHeight="1" x14ac:dyDescent="0.25">
      <c r="B23" s="281"/>
      <c r="C23" s="186" t="s">
        <v>16</v>
      </c>
      <c r="D23" s="148"/>
      <c r="E23" s="150"/>
      <c r="F23" s="64">
        <f t="shared" si="0"/>
        <v>0</v>
      </c>
    </row>
    <row r="24" spans="2:6" ht="15" customHeight="1" x14ac:dyDescent="0.25">
      <c r="B24" s="281"/>
      <c r="C24" s="186" t="s">
        <v>278</v>
      </c>
      <c r="D24" s="148"/>
      <c r="E24" s="150"/>
      <c r="F24" s="64">
        <f t="shared" si="0"/>
        <v>0</v>
      </c>
    </row>
    <row r="25" spans="2:6" ht="15" customHeight="1" x14ac:dyDescent="0.25">
      <c r="B25" s="278" t="s">
        <v>17</v>
      </c>
      <c r="C25" s="186" t="s">
        <v>18</v>
      </c>
      <c r="D25" s="148"/>
      <c r="E25" s="150"/>
      <c r="F25" s="64">
        <f t="shared" si="0"/>
        <v>0</v>
      </c>
    </row>
    <row r="26" spans="2:6" ht="15" customHeight="1" x14ac:dyDescent="0.25">
      <c r="B26" s="279"/>
      <c r="C26" s="186" t="s">
        <v>19</v>
      </c>
      <c r="D26" s="148"/>
      <c r="E26" s="150"/>
      <c r="F26" s="64">
        <f t="shared" si="0"/>
        <v>0</v>
      </c>
    </row>
    <row r="27" spans="2:6" ht="15" customHeight="1" x14ac:dyDescent="0.25">
      <c r="B27" s="279"/>
      <c r="C27" s="186" t="s">
        <v>20</v>
      </c>
      <c r="D27" s="148"/>
      <c r="E27" s="150"/>
      <c r="F27" s="64">
        <f t="shared" si="0"/>
        <v>0</v>
      </c>
    </row>
    <row r="28" spans="2:6" ht="15" customHeight="1" x14ac:dyDescent="0.25">
      <c r="B28" s="279"/>
      <c r="C28" s="186" t="s">
        <v>21</v>
      </c>
      <c r="D28" s="148"/>
      <c r="E28" s="150"/>
      <c r="F28" s="64">
        <f t="shared" si="0"/>
        <v>0</v>
      </c>
    </row>
    <row r="29" spans="2:6" ht="15" customHeight="1" x14ac:dyDescent="0.25">
      <c r="B29" s="280"/>
      <c r="C29" s="186" t="s">
        <v>278</v>
      </c>
      <c r="D29" s="148"/>
      <c r="E29" s="150"/>
      <c r="F29" s="64">
        <f t="shared" si="0"/>
        <v>0</v>
      </c>
    </row>
    <row r="30" spans="2:6" ht="15" customHeight="1" x14ac:dyDescent="0.25">
      <c r="B30" s="278" t="s">
        <v>333</v>
      </c>
      <c r="C30" s="186" t="s">
        <v>22</v>
      </c>
      <c r="D30" s="148"/>
      <c r="E30" s="150"/>
      <c r="F30" s="64">
        <f t="shared" si="0"/>
        <v>0</v>
      </c>
    </row>
    <row r="31" spans="2:6" ht="15" customHeight="1" x14ac:dyDescent="0.25">
      <c r="B31" s="279"/>
      <c r="C31" s="186" t="s">
        <v>23</v>
      </c>
      <c r="D31" s="148"/>
      <c r="E31" s="150"/>
      <c r="F31" s="64">
        <f t="shared" si="0"/>
        <v>0</v>
      </c>
    </row>
    <row r="32" spans="2:6" ht="15" customHeight="1" x14ac:dyDescent="0.25">
      <c r="B32" s="279"/>
      <c r="C32" s="186" t="s">
        <v>24</v>
      </c>
      <c r="D32" s="148"/>
      <c r="E32" s="150"/>
      <c r="F32" s="64">
        <f t="shared" si="0"/>
        <v>0</v>
      </c>
    </row>
    <row r="33" spans="2:6" ht="15" customHeight="1" x14ac:dyDescent="0.25">
      <c r="B33" s="279"/>
      <c r="C33" s="186" t="s">
        <v>25</v>
      </c>
      <c r="D33" s="148"/>
      <c r="E33" s="150"/>
      <c r="F33" s="64">
        <f t="shared" si="0"/>
        <v>0</v>
      </c>
    </row>
    <row r="34" spans="2:6" ht="15" customHeight="1" x14ac:dyDescent="0.25">
      <c r="B34" s="279"/>
      <c r="C34" s="186" t="s">
        <v>26</v>
      </c>
      <c r="D34" s="148"/>
      <c r="E34" s="150"/>
      <c r="F34" s="64">
        <f t="shared" si="0"/>
        <v>0</v>
      </c>
    </row>
    <row r="35" spans="2:6" ht="15" customHeight="1" x14ac:dyDescent="0.25">
      <c r="B35" s="279"/>
      <c r="C35" s="186" t="s">
        <v>27</v>
      </c>
      <c r="D35" s="148"/>
      <c r="E35" s="150"/>
      <c r="F35" s="64">
        <f t="shared" si="0"/>
        <v>0</v>
      </c>
    </row>
    <row r="36" spans="2:6" ht="15" customHeight="1" x14ac:dyDescent="0.25">
      <c r="B36" s="279"/>
      <c r="C36" s="186" t="s">
        <v>28</v>
      </c>
      <c r="D36" s="148"/>
      <c r="E36" s="150"/>
      <c r="F36" s="64">
        <f t="shared" si="0"/>
        <v>0</v>
      </c>
    </row>
    <row r="37" spans="2:6" ht="15" customHeight="1" x14ac:dyDescent="0.25">
      <c r="B37" s="280"/>
      <c r="C37" s="186" t="s">
        <v>278</v>
      </c>
      <c r="D37" s="148"/>
      <c r="E37" s="150"/>
      <c r="F37" s="64">
        <f t="shared" si="0"/>
        <v>0</v>
      </c>
    </row>
    <row r="38" spans="2:6" ht="15" customHeight="1" x14ac:dyDescent="0.25">
      <c r="B38" s="278" t="s">
        <v>279</v>
      </c>
      <c r="C38" s="186" t="s">
        <v>29</v>
      </c>
      <c r="D38" s="148"/>
      <c r="E38" s="150"/>
      <c r="F38" s="64">
        <f t="shared" si="0"/>
        <v>0</v>
      </c>
    </row>
    <row r="39" spans="2:6" ht="15" customHeight="1" x14ac:dyDescent="0.25">
      <c r="B39" s="279"/>
      <c r="C39" s="186" t="s">
        <v>30</v>
      </c>
      <c r="D39" s="148"/>
      <c r="E39" s="150"/>
      <c r="F39" s="64">
        <f t="shared" si="0"/>
        <v>0</v>
      </c>
    </row>
    <row r="40" spans="2:6" ht="15" customHeight="1" x14ac:dyDescent="0.25">
      <c r="B40" s="279"/>
      <c r="C40" s="186" t="s">
        <v>31</v>
      </c>
      <c r="D40" s="148"/>
      <c r="E40" s="150"/>
      <c r="F40" s="64">
        <f t="shared" si="0"/>
        <v>0</v>
      </c>
    </row>
    <row r="41" spans="2:6" ht="15" customHeight="1" x14ac:dyDescent="0.25">
      <c r="B41" s="280"/>
      <c r="C41" s="186" t="s">
        <v>278</v>
      </c>
      <c r="D41" s="148"/>
      <c r="E41" s="150"/>
      <c r="F41" s="64">
        <f t="shared" si="0"/>
        <v>0</v>
      </c>
    </row>
    <row r="42" spans="2:6" s="59" customFormat="1" ht="30" customHeight="1" x14ac:dyDescent="0.25">
      <c r="B42" s="266" t="s">
        <v>283</v>
      </c>
      <c r="C42" s="267"/>
      <c r="D42" s="267"/>
      <c r="E42" s="268"/>
      <c r="F42" s="65">
        <f>SUM(F12:F17)</f>
        <v>0</v>
      </c>
    </row>
    <row r="43" spans="2:6" s="59" customFormat="1" ht="30" customHeight="1" x14ac:dyDescent="0.25">
      <c r="B43" s="266" t="s">
        <v>284</v>
      </c>
      <c r="C43" s="267"/>
      <c r="D43" s="267"/>
      <c r="E43" s="268"/>
      <c r="F43" s="65">
        <f>SUM(F18:F24)</f>
        <v>0</v>
      </c>
    </row>
    <row r="44" spans="2:6" s="59" customFormat="1" ht="30" customHeight="1" x14ac:dyDescent="0.25">
      <c r="B44" s="266" t="s">
        <v>285</v>
      </c>
      <c r="C44" s="267"/>
      <c r="D44" s="267"/>
      <c r="E44" s="268"/>
      <c r="F44" s="65">
        <f>SUM(F25:F29)</f>
        <v>0</v>
      </c>
    </row>
    <row r="45" spans="2:6" s="59" customFormat="1" ht="30" customHeight="1" x14ac:dyDescent="0.25">
      <c r="B45" s="266" t="s">
        <v>386</v>
      </c>
      <c r="C45" s="267"/>
      <c r="D45" s="267"/>
      <c r="E45" s="268"/>
      <c r="F45" s="65">
        <f>SUM(F30:F37)</f>
        <v>0</v>
      </c>
    </row>
    <row r="46" spans="2:6" s="59" customFormat="1" ht="30" customHeight="1" x14ac:dyDescent="0.25">
      <c r="B46" s="266" t="s">
        <v>279</v>
      </c>
      <c r="C46" s="267"/>
      <c r="D46" s="267"/>
      <c r="E46" s="268"/>
      <c r="F46" s="65">
        <f>SUM(F38:F41)</f>
        <v>0</v>
      </c>
    </row>
    <row r="47" spans="2:6" s="59" customFormat="1" ht="30" customHeight="1" x14ac:dyDescent="0.25">
      <c r="B47" s="266" t="s">
        <v>280</v>
      </c>
      <c r="C47" s="267"/>
      <c r="D47" s="267"/>
      <c r="E47" s="268"/>
      <c r="F47" s="65">
        <f>SUM(F42:F46)</f>
        <v>0</v>
      </c>
    </row>
    <row r="48" spans="2:6" ht="45" customHeight="1" thickBot="1" x14ac:dyDescent="0.3">
      <c r="B48" s="269" t="s">
        <v>385</v>
      </c>
      <c r="C48" s="270"/>
      <c r="D48" s="270"/>
      <c r="E48" s="271"/>
      <c r="F48" s="223" t="str">
        <f>IFERROR(F42/F47,"")</f>
        <v/>
      </c>
    </row>
    <row r="49" spans="2:6" s="66" customFormat="1" ht="15" customHeight="1" x14ac:dyDescent="0.25">
      <c r="B49" s="262"/>
      <c r="C49" s="262"/>
      <c r="D49" s="263"/>
      <c r="E49" s="262"/>
      <c r="F49" s="263"/>
    </row>
    <row r="50" spans="2:6" ht="57" customHeight="1" x14ac:dyDescent="0.25">
      <c r="B50" s="272" t="s">
        <v>32</v>
      </c>
      <c r="C50" s="272"/>
      <c r="D50" s="272"/>
      <c r="E50" s="272"/>
      <c r="F50" s="272"/>
    </row>
  </sheetData>
  <sheetProtection algorithmName="SHA-512" hashValue="/js7GOh3kDvI7vP4xLNNnY9BkcZ4eGZDCr4AxWYxDC2sCzctEJ/JY4x07XiEzuv8IeMaMlBGKJ/SmWsF7vFGtA==" saltValue="ddJ9rXMaGGVvIm3muCeK/w==" spinCount="100000" sheet="1" objects="1" scenarios="1" formatRows="0"/>
  <mergeCells count="22">
    <mergeCell ref="B50:F50"/>
    <mergeCell ref="B9:C9"/>
    <mergeCell ref="B10:C10"/>
    <mergeCell ref="D9:F9"/>
    <mergeCell ref="D10:F10"/>
    <mergeCell ref="B30:B37"/>
    <mergeCell ref="B38:B41"/>
    <mergeCell ref="B18:B24"/>
    <mergeCell ref="B42:E42"/>
    <mergeCell ref="B43:E43"/>
    <mergeCell ref="B44:E44"/>
    <mergeCell ref="B45:E45"/>
    <mergeCell ref="B12:B17"/>
    <mergeCell ref="B25:B29"/>
    <mergeCell ref="B1:F1"/>
    <mergeCell ref="B7:F7"/>
    <mergeCell ref="B49:F49"/>
    <mergeCell ref="B2:F2"/>
    <mergeCell ref="B5:F5"/>
    <mergeCell ref="B46:E46"/>
    <mergeCell ref="B47:E47"/>
    <mergeCell ref="B48:E48"/>
  </mergeCells>
  <dataValidations count="2">
    <dataValidation type="list" allowBlank="1" showInputMessage="1" showErrorMessage="1" error="Please choose from one of the drop-down options." sqref="D9:F9" xr:uid="{B8D93417-52EA-4948-BBD7-1F55055E8A46}">
      <formula1>"Wood-frame,Concrete,Other"</formula1>
    </dataValidation>
    <dataValidation type="list" allowBlank="1" showInputMessage="1" showErrorMessage="1" error="Please choose from one of the drop-down options." sqref="D10:F10" xr:uid="{778372C3-45E1-4F7A-8E6C-94FDD1767E2B}">
      <formula1>"Surface,Underground,Other"</formula1>
    </dataValidation>
  </dataValidations>
  <pageMargins left="0.75" right="0.75" top="0.75"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76AE7-B278-4D19-B76F-41D01DCE221C}">
  <sheetPr>
    <pageSetUpPr autoPageBreaks="0"/>
  </sheetPr>
  <dimension ref="B1:M166"/>
  <sheetViews>
    <sheetView showGridLines="0" zoomScaleNormal="100" zoomScaleSheetLayoutView="90" workbookViewId="0">
      <selection activeCell="M8" sqref="M8"/>
    </sheetView>
  </sheetViews>
  <sheetFormatPr defaultColWidth="8.85546875" defaultRowHeight="15" x14ac:dyDescent="0.25"/>
  <cols>
    <col min="1" max="1" width="6.42578125" style="17" customWidth="1"/>
    <col min="2" max="2" width="13.140625" style="4" customWidth="1"/>
    <col min="3" max="3" width="48.7109375" style="4" bestFit="1" customWidth="1"/>
    <col min="4" max="4" width="14.85546875" style="6" customWidth="1"/>
    <col min="5" max="5" width="35.7109375" style="4" customWidth="1"/>
    <col min="6" max="6" width="3.7109375" style="17" customWidth="1"/>
    <col min="7" max="7" width="14.85546875" style="4" customWidth="1"/>
    <col min="8" max="8" width="35.7109375" style="4" customWidth="1"/>
    <col min="9" max="9" width="3.7109375" style="17" customWidth="1"/>
    <col min="10" max="10" width="14.85546875" style="4" customWidth="1"/>
    <col min="11" max="11" width="35.7109375" style="4" customWidth="1"/>
    <col min="12" max="12" width="3.7109375" style="17" customWidth="1"/>
    <col min="13" max="13" width="14.7109375" style="17" customWidth="1"/>
    <col min="14" max="16384" width="8.85546875" style="17"/>
  </cols>
  <sheetData>
    <row r="1" spans="2:13" s="16" customFormat="1" ht="33.75" customHeight="1" x14ac:dyDescent="0.25">
      <c r="B1" s="282" t="s">
        <v>391</v>
      </c>
      <c r="C1" s="282"/>
      <c r="D1" s="282"/>
      <c r="E1" s="3"/>
      <c r="G1" s="3"/>
      <c r="H1" s="3"/>
      <c r="J1" s="3"/>
      <c r="K1" s="3"/>
    </row>
    <row r="2" spans="2:13" x14ac:dyDescent="0.25">
      <c r="B2" s="283" t="s">
        <v>204</v>
      </c>
      <c r="C2" s="283"/>
      <c r="D2" s="283"/>
      <c r="E2" s="283"/>
      <c r="F2" s="283"/>
      <c r="G2" s="283"/>
      <c r="H2" s="283"/>
      <c r="I2" s="283"/>
    </row>
    <row r="3" spans="2:13" ht="15" customHeight="1" x14ac:dyDescent="0.25">
      <c r="C3" s="285"/>
      <c r="D3" s="285"/>
      <c r="E3" s="285"/>
      <c r="F3" s="285"/>
      <c r="G3" s="285"/>
      <c r="H3" s="285"/>
      <c r="I3" s="285"/>
      <c r="J3" s="285"/>
      <c r="K3" s="285"/>
    </row>
    <row r="4" spans="2:13" ht="15" customHeight="1" x14ac:dyDescent="0.25">
      <c r="B4" s="52" t="s">
        <v>332</v>
      </c>
      <c r="C4" s="52"/>
      <c r="D4" s="52"/>
      <c r="E4" s="52"/>
      <c r="F4" s="52"/>
      <c r="G4" s="52"/>
      <c r="H4" s="52"/>
      <c r="I4" s="20"/>
    </row>
    <row r="5" spans="2:13" ht="15" customHeight="1" x14ac:dyDescent="0.25">
      <c r="B5" s="287" t="s">
        <v>337</v>
      </c>
      <c r="C5" s="287"/>
      <c r="D5" s="287"/>
      <c r="E5" s="287"/>
      <c r="F5" s="52"/>
      <c r="G5" s="52"/>
      <c r="H5" s="52"/>
      <c r="I5" s="20"/>
    </row>
    <row r="6" spans="2:13" ht="54" customHeight="1" x14ac:dyDescent="0.25">
      <c r="B6" s="287"/>
      <c r="C6" s="287"/>
      <c r="D6" s="287"/>
      <c r="E6" s="287"/>
      <c r="G6" s="286" t="s">
        <v>338</v>
      </c>
      <c r="H6" s="286"/>
      <c r="J6" s="286" t="s">
        <v>339</v>
      </c>
      <c r="K6" s="286"/>
    </row>
    <row r="7" spans="2:13" ht="11.25" customHeight="1" x14ac:dyDescent="0.25">
      <c r="B7" s="5"/>
    </row>
    <row r="8" spans="2:13" ht="45" customHeight="1" x14ac:dyDescent="0.25">
      <c r="B8" s="14" t="s">
        <v>288</v>
      </c>
      <c r="C8" s="15" t="s">
        <v>38</v>
      </c>
      <c r="D8" s="13" t="s">
        <v>39</v>
      </c>
      <c r="E8" s="230" t="s">
        <v>40</v>
      </c>
      <c r="F8" s="19"/>
      <c r="G8" s="14" t="s">
        <v>41</v>
      </c>
      <c r="H8" s="230" t="s">
        <v>40</v>
      </c>
      <c r="I8" s="19"/>
      <c r="J8" s="14" t="s">
        <v>42</v>
      </c>
      <c r="K8" s="230" t="s">
        <v>40</v>
      </c>
    </row>
    <row r="9" spans="2:13" ht="15.95" customHeight="1" x14ac:dyDescent="0.25">
      <c r="B9" s="88">
        <v>12100</v>
      </c>
      <c r="C9" s="96" t="s">
        <v>43</v>
      </c>
      <c r="D9" s="180" t="s">
        <v>44</v>
      </c>
      <c r="E9" s="240"/>
      <c r="F9" s="90"/>
      <c r="G9" s="189" t="s">
        <v>44</v>
      </c>
      <c r="H9" s="240"/>
      <c r="I9" s="90"/>
      <c r="J9" s="189" t="s">
        <v>44</v>
      </c>
      <c r="K9" s="240"/>
    </row>
    <row r="10" spans="2:13" ht="15.95" customHeight="1" x14ac:dyDescent="0.25">
      <c r="B10" s="88">
        <v>12105</v>
      </c>
      <c r="C10" s="97" t="s">
        <v>45</v>
      </c>
      <c r="D10" s="239">
        <f t="shared" ref="D10:D15" si="0">G10+J10</f>
        <v>0</v>
      </c>
      <c r="E10" s="236"/>
      <c r="F10" s="90"/>
      <c r="G10" s="243"/>
      <c r="H10" s="236"/>
      <c r="I10" s="90"/>
      <c r="J10" s="243"/>
      <c r="K10" s="236"/>
    </row>
    <row r="11" spans="2:13" ht="15.95" customHeight="1" x14ac:dyDescent="0.25">
      <c r="B11" s="88">
        <v>12110</v>
      </c>
      <c r="C11" s="97" t="s">
        <v>46</v>
      </c>
      <c r="D11" s="229">
        <f t="shared" si="0"/>
        <v>0</v>
      </c>
      <c r="E11" s="234"/>
      <c r="F11" s="90"/>
      <c r="G11" s="231"/>
      <c r="H11" s="234"/>
      <c r="I11" s="90"/>
      <c r="J11" s="231"/>
      <c r="K11" s="234"/>
    </row>
    <row r="12" spans="2:13" ht="15.95" customHeight="1" x14ac:dyDescent="0.25">
      <c r="B12" s="88">
        <v>12115</v>
      </c>
      <c r="C12" s="97" t="s">
        <v>47</v>
      </c>
      <c r="D12" s="229">
        <f t="shared" si="0"/>
        <v>0</v>
      </c>
      <c r="E12" s="234"/>
      <c r="F12" s="90"/>
      <c r="G12" s="231"/>
      <c r="H12" s="234"/>
      <c r="I12" s="90"/>
      <c r="J12" s="231"/>
      <c r="K12" s="234"/>
    </row>
    <row r="13" spans="2:13" ht="15.95" customHeight="1" x14ac:dyDescent="0.25">
      <c r="B13" s="88">
        <v>12120</v>
      </c>
      <c r="C13" s="97" t="s">
        <v>48</v>
      </c>
      <c r="D13" s="229">
        <f t="shared" si="0"/>
        <v>0</v>
      </c>
      <c r="E13" s="234"/>
      <c r="F13" s="90"/>
      <c r="G13" s="231"/>
      <c r="H13" s="234"/>
      <c r="I13" s="90"/>
      <c r="J13" s="231"/>
      <c r="K13" s="234"/>
    </row>
    <row r="14" spans="2:13" ht="15.95" customHeight="1" x14ac:dyDescent="0.25">
      <c r="B14" s="88">
        <v>12125</v>
      </c>
      <c r="C14" s="97" t="s">
        <v>49</v>
      </c>
      <c r="D14" s="229">
        <f t="shared" si="0"/>
        <v>0</v>
      </c>
      <c r="E14" s="234"/>
      <c r="F14" s="90"/>
      <c r="G14" s="231"/>
      <c r="H14" s="234"/>
      <c r="I14" s="90"/>
      <c r="J14" s="231"/>
      <c r="K14" s="234"/>
    </row>
    <row r="15" spans="2:13" ht="15.95" customHeight="1" x14ac:dyDescent="0.25">
      <c r="B15" s="88">
        <v>12130</v>
      </c>
      <c r="C15" s="97" t="s">
        <v>50</v>
      </c>
      <c r="D15" s="244">
        <f t="shared" si="0"/>
        <v>0</v>
      </c>
      <c r="E15" s="237"/>
      <c r="F15" s="90"/>
      <c r="G15" s="246"/>
      <c r="H15" s="237"/>
      <c r="I15" s="90"/>
      <c r="J15" s="246"/>
      <c r="K15" s="237"/>
    </row>
    <row r="16" spans="2:13" s="153" customFormat="1" ht="15.95" customHeight="1" x14ac:dyDescent="0.25">
      <c r="B16" s="151"/>
      <c r="C16" s="98" t="s">
        <v>51</v>
      </c>
      <c r="D16" s="181">
        <f>SUM(D10:D15)</f>
        <v>0</v>
      </c>
      <c r="E16" s="245"/>
      <c r="F16" s="152"/>
      <c r="G16" s="181">
        <f>SUM(G10:G15)</f>
        <v>0</v>
      </c>
      <c r="H16" s="245"/>
      <c r="I16" s="152"/>
      <c r="J16" s="181">
        <f>SUM(J10:J15)</f>
        <v>0</v>
      </c>
      <c r="K16" s="245"/>
      <c r="M16" s="18"/>
    </row>
    <row r="17" spans="2:13" ht="15.95" customHeight="1" x14ac:dyDescent="0.25">
      <c r="B17" s="88">
        <v>12150</v>
      </c>
      <c r="C17" s="96" t="s">
        <v>52</v>
      </c>
      <c r="D17" s="180" t="s">
        <v>44</v>
      </c>
      <c r="E17" s="240"/>
      <c r="F17" s="90"/>
      <c r="G17" s="180" t="s">
        <v>44</v>
      </c>
      <c r="H17" s="240"/>
      <c r="I17" s="90"/>
      <c r="J17" s="180" t="s">
        <v>44</v>
      </c>
      <c r="K17" s="240"/>
    </row>
    <row r="18" spans="2:13" ht="15.95" customHeight="1" x14ac:dyDescent="0.25">
      <c r="B18" s="88">
        <v>12155</v>
      </c>
      <c r="C18" s="97" t="s">
        <v>53</v>
      </c>
      <c r="D18" s="239">
        <f t="shared" ref="D18:D25" si="1">G18+J18</f>
        <v>0</v>
      </c>
      <c r="E18" s="236"/>
      <c r="F18" s="90"/>
      <c r="G18" s="233"/>
      <c r="H18" s="236"/>
      <c r="I18" s="90"/>
      <c r="J18" s="233"/>
      <c r="K18" s="236"/>
    </row>
    <row r="19" spans="2:13" ht="15.95" customHeight="1" x14ac:dyDescent="0.25">
      <c r="B19" s="88">
        <v>12160</v>
      </c>
      <c r="C19" s="97" t="s">
        <v>54</v>
      </c>
      <c r="D19" s="229">
        <f t="shared" si="1"/>
        <v>0</v>
      </c>
      <c r="E19" s="234"/>
      <c r="F19" s="90"/>
      <c r="G19" s="232"/>
      <c r="H19" s="234"/>
      <c r="I19" s="90"/>
      <c r="J19" s="232"/>
      <c r="K19" s="234"/>
    </row>
    <row r="20" spans="2:13" ht="15.95" customHeight="1" x14ac:dyDescent="0.25">
      <c r="B20" s="88">
        <v>12165</v>
      </c>
      <c r="C20" s="97" t="s">
        <v>55</v>
      </c>
      <c r="D20" s="229">
        <f t="shared" si="1"/>
        <v>0</v>
      </c>
      <c r="E20" s="234"/>
      <c r="F20" s="90"/>
      <c r="G20" s="232"/>
      <c r="H20" s="234"/>
      <c r="I20" s="90"/>
      <c r="J20" s="232"/>
      <c r="K20" s="234"/>
    </row>
    <row r="21" spans="2:13" ht="15.95" customHeight="1" x14ac:dyDescent="0.25">
      <c r="B21" s="88">
        <v>12170</v>
      </c>
      <c r="C21" s="97" t="s">
        <v>56</v>
      </c>
      <c r="D21" s="229">
        <f t="shared" si="1"/>
        <v>0</v>
      </c>
      <c r="E21" s="234"/>
      <c r="F21" s="90"/>
      <c r="G21" s="232"/>
      <c r="H21" s="234"/>
      <c r="I21" s="90"/>
      <c r="J21" s="232"/>
      <c r="K21" s="234"/>
    </row>
    <row r="22" spans="2:13" ht="15.95" customHeight="1" x14ac:dyDescent="0.25">
      <c r="B22" s="88">
        <v>12171</v>
      </c>
      <c r="C22" s="97" t="s">
        <v>57</v>
      </c>
      <c r="D22" s="229">
        <f t="shared" si="1"/>
        <v>0</v>
      </c>
      <c r="E22" s="234"/>
      <c r="F22" s="90"/>
      <c r="G22" s="232"/>
      <c r="H22" s="234"/>
      <c r="I22" s="90"/>
      <c r="J22" s="232"/>
      <c r="K22" s="234"/>
    </row>
    <row r="23" spans="2:13" ht="15.95" customHeight="1" x14ac:dyDescent="0.25">
      <c r="B23" s="88">
        <v>12172</v>
      </c>
      <c r="C23" s="97" t="s">
        <v>58</v>
      </c>
      <c r="D23" s="229">
        <f t="shared" si="1"/>
        <v>0</v>
      </c>
      <c r="E23" s="234"/>
      <c r="F23" s="90"/>
      <c r="G23" s="232"/>
      <c r="H23" s="234"/>
      <c r="I23" s="90"/>
      <c r="J23" s="232"/>
      <c r="K23" s="234"/>
    </row>
    <row r="24" spans="2:13" ht="15.95" customHeight="1" x14ac:dyDescent="0.25">
      <c r="B24" s="88">
        <v>12175</v>
      </c>
      <c r="C24" s="97" t="s">
        <v>59</v>
      </c>
      <c r="D24" s="229">
        <f t="shared" si="1"/>
        <v>0</v>
      </c>
      <c r="E24" s="234"/>
      <c r="F24" s="90"/>
      <c r="G24" s="232"/>
      <c r="H24" s="234"/>
      <c r="I24" s="90"/>
      <c r="J24" s="232"/>
      <c r="K24" s="234"/>
    </row>
    <row r="25" spans="2:13" ht="15.95" customHeight="1" x14ac:dyDescent="0.25">
      <c r="B25" s="88">
        <v>12180</v>
      </c>
      <c r="C25" s="97" t="s">
        <v>60</v>
      </c>
      <c r="D25" s="244">
        <f t="shared" si="1"/>
        <v>0</v>
      </c>
      <c r="E25" s="237"/>
      <c r="F25" s="90"/>
      <c r="G25" s="247"/>
      <c r="H25" s="237"/>
      <c r="I25" s="90"/>
      <c r="J25" s="247"/>
      <c r="K25" s="237"/>
    </row>
    <row r="26" spans="2:13" s="153" customFormat="1" ht="15.95" customHeight="1" x14ac:dyDescent="0.25">
      <c r="B26" s="151"/>
      <c r="C26" s="98" t="s">
        <v>61</v>
      </c>
      <c r="D26" s="181">
        <f>SUM(D18:D25)</f>
        <v>0</v>
      </c>
      <c r="E26" s="245"/>
      <c r="F26" s="152"/>
      <c r="G26" s="181">
        <f>SUM(G18:G25)</f>
        <v>0</v>
      </c>
      <c r="H26" s="245"/>
      <c r="I26" s="152"/>
      <c r="J26" s="181">
        <f>SUM(J18:J25)</f>
        <v>0</v>
      </c>
      <c r="K26" s="245"/>
      <c r="M26" s="18"/>
    </row>
    <row r="27" spans="2:13" ht="15.95" customHeight="1" x14ac:dyDescent="0.25">
      <c r="B27" s="88">
        <v>12200</v>
      </c>
      <c r="C27" s="96" t="s">
        <v>62</v>
      </c>
      <c r="D27" s="180" t="s">
        <v>44</v>
      </c>
      <c r="E27" s="240"/>
      <c r="F27" s="90"/>
      <c r="G27" s="180" t="s">
        <v>44</v>
      </c>
      <c r="H27" s="240"/>
      <c r="I27" s="90"/>
      <c r="J27" s="180" t="s">
        <v>44</v>
      </c>
      <c r="K27" s="240"/>
    </row>
    <row r="28" spans="2:13" ht="15.95" customHeight="1" x14ac:dyDescent="0.25">
      <c r="B28" s="88">
        <v>12201</v>
      </c>
      <c r="C28" s="97" t="s">
        <v>63</v>
      </c>
      <c r="D28" s="239">
        <f t="shared" ref="D28:D36" si="2">G28+J28</f>
        <v>0</v>
      </c>
      <c r="E28" s="242"/>
      <c r="F28" s="91"/>
      <c r="G28" s="233"/>
      <c r="H28" s="236"/>
      <c r="I28" s="90"/>
      <c r="J28" s="233"/>
      <c r="K28" s="236"/>
    </row>
    <row r="29" spans="2:13" ht="15.95" customHeight="1" x14ac:dyDescent="0.25">
      <c r="B29" s="88">
        <v>12205</v>
      </c>
      <c r="C29" s="97" t="s">
        <v>64</v>
      </c>
      <c r="D29" s="229">
        <f t="shared" si="2"/>
        <v>0</v>
      </c>
      <c r="E29" s="234"/>
      <c r="F29" s="90"/>
      <c r="G29" s="233"/>
      <c r="H29" s="234"/>
      <c r="I29" s="90"/>
      <c r="J29" s="232"/>
      <c r="K29" s="234"/>
    </row>
    <row r="30" spans="2:13" ht="15.95" customHeight="1" x14ac:dyDescent="0.25">
      <c r="B30" s="88">
        <v>12210</v>
      </c>
      <c r="C30" s="97" t="s">
        <v>65</v>
      </c>
      <c r="D30" s="229">
        <f t="shared" si="2"/>
        <v>0</v>
      </c>
      <c r="E30" s="234"/>
      <c r="F30" s="90"/>
      <c r="G30" s="232"/>
      <c r="H30" s="234"/>
      <c r="I30" s="90"/>
      <c r="J30" s="232"/>
      <c r="K30" s="234"/>
    </row>
    <row r="31" spans="2:13" ht="15.95" customHeight="1" x14ac:dyDescent="0.25">
      <c r="B31" s="88">
        <v>12215</v>
      </c>
      <c r="C31" s="97" t="s">
        <v>66</v>
      </c>
      <c r="D31" s="229">
        <f t="shared" si="2"/>
        <v>0</v>
      </c>
      <c r="E31" s="234"/>
      <c r="F31" s="90"/>
      <c r="G31" s="232"/>
      <c r="H31" s="234"/>
      <c r="I31" s="90"/>
      <c r="J31" s="232"/>
      <c r="K31" s="234"/>
    </row>
    <row r="32" spans="2:13" ht="15.95" customHeight="1" x14ac:dyDescent="0.25">
      <c r="B32" s="88">
        <v>12220</v>
      </c>
      <c r="C32" s="97" t="s">
        <v>67</v>
      </c>
      <c r="D32" s="229">
        <f t="shared" si="2"/>
        <v>0</v>
      </c>
      <c r="E32" s="234"/>
      <c r="F32" s="90"/>
      <c r="G32" s="232"/>
      <c r="H32" s="234"/>
      <c r="I32" s="90"/>
      <c r="J32" s="232"/>
      <c r="K32" s="234"/>
    </row>
    <row r="33" spans="2:13" ht="15.95" customHeight="1" x14ac:dyDescent="0.25">
      <c r="B33" s="88">
        <v>12225</v>
      </c>
      <c r="C33" s="97" t="s">
        <v>68</v>
      </c>
      <c r="D33" s="229">
        <f t="shared" si="2"/>
        <v>0</v>
      </c>
      <c r="E33" s="234"/>
      <c r="F33" s="90"/>
      <c r="G33" s="232"/>
      <c r="H33" s="234"/>
      <c r="I33" s="90"/>
      <c r="J33" s="232"/>
      <c r="K33" s="234"/>
    </row>
    <row r="34" spans="2:13" ht="15.95" customHeight="1" x14ac:dyDescent="0.25">
      <c r="B34" s="88">
        <v>12230</v>
      </c>
      <c r="C34" s="97" t="s">
        <v>69</v>
      </c>
      <c r="D34" s="229">
        <f t="shared" si="2"/>
        <v>0</v>
      </c>
      <c r="E34" s="234"/>
      <c r="F34" s="90"/>
      <c r="G34" s="232"/>
      <c r="H34" s="234"/>
      <c r="I34" s="90"/>
      <c r="J34" s="232"/>
      <c r="K34" s="234"/>
    </row>
    <row r="35" spans="2:13" ht="15.95" customHeight="1" x14ac:dyDescent="0.25">
      <c r="B35" s="88">
        <v>12235</v>
      </c>
      <c r="C35" s="97" t="s">
        <v>70</v>
      </c>
      <c r="D35" s="229">
        <f t="shared" si="2"/>
        <v>0</v>
      </c>
      <c r="E35" s="234"/>
      <c r="F35" s="90"/>
      <c r="G35" s="232"/>
      <c r="H35" s="234"/>
      <c r="I35" s="90"/>
      <c r="J35" s="232"/>
      <c r="K35" s="234"/>
    </row>
    <row r="36" spans="2:13" ht="15.95" customHeight="1" x14ac:dyDescent="0.25">
      <c r="B36" s="88">
        <v>12240</v>
      </c>
      <c r="C36" s="97" t="s">
        <v>71</v>
      </c>
      <c r="D36" s="244">
        <f t="shared" si="2"/>
        <v>0</v>
      </c>
      <c r="E36" s="237"/>
      <c r="F36" s="90"/>
      <c r="G36" s="247"/>
      <c r="H36" s="237"/>
      <c r="I36" s="90"/>
      <c r="J36" s="247"/>
      <c r="K36" s="237"/>
    </row>
    <row r="37" spans="2:13" s="153" customFormat="1" ht="15.95" customHeight="1" x14ac:dyDescent="0.25">
      <c r="B37" s="151"/>
      <c r="C37" s="98" t="s">
        <v>72</v>
      </c>
      <c r="D37" s="182">
        <f>SUM(D28:D36)</f>
        <v>0</v>
      </c>
      <c r="E37" s="245"/>
      <c r="F37" s="152"/>
      <c r="G37" s="182">
        <f>SUM(G28:G36)</f>
        <v>0</v>
      </c>
      <c r="H37" s="245"/>
      <c r="I37" s="152"/>
      <c r="J37" s="182">
        <f>SUM(J28:J36)</f>
        <v>0</v>
      </c>
      <c r="K37" s="245"/>
      <c r="M37" s="18"/>
    </row>
    <row r="38" spans="2:13" ht="15.95" customHeight="1" x14ac:dyDescent="0.25">
      <c r="B38" s="88">
        <v>12250</v>
      </c>
      <c r="C38" s="96" t="s">
        <v>73</v>
      </c>
      <c r="D38" s="180" t="s">
        <v>44</v>
      </c>
      <c r="E38" s="240"/>
      <c r="F38" s="90"/>
      <c r="G38" s="180" t="s">
        <v>44</v>
      </c>
      <c r="H38" s="240"/>
      <c r="I38" s="90"/>
      <c r="J38" s="180" t="s">
        <v>44</v>
      </c>
      <c r="K38" s="240"/>
    </row>
    <row r="39" spans="2:13" ht="15.95" customHeight="1" x14ac:dyDescent="0.25">
      <c r="B39" s="88">
        <v>12252</v>
      </c>
      <c r="C39" s="97" t="s">
        <v>74</v>
      </c>
      <c r="D39" s="239">
        <f>G39+J39</f>
        <v>0</v>
      </c>
      <c r="E39" s="236"/>
      <c r="F39" s="90"/>
      <c r="G39" s="233"/>
      <c r="H39" s="236"/>
      <c r="I39" s="90"/>
      <c r="J39" s="233"/>
      <c r="K39" s="236"/>
    </row>
    <row r="40" spans="2:13" ht="15.95" customHeight="1" x14ac:dyDescent="0.25">
      <c r="B40" s="88">
        <v>12255</v>
      </c>
      <c r="C40" s="97" t="s">
        <v>75</v>
      </c>
      <c r="D40" s="229">
        <f>G40+J40</f>
        <v>0</v>
      </c>
      <c r="E40" s="234"/>
      <c r="F40" s="90"/>
      <c r="G40" s="232"/>
      <c r="H40" s="234"/>
      <c r="I40" s="90"/>
      <c r="J40" s="232"/>
      <c r="K40" s="234"/>
    </row>
    <row r="41" spans="2:13" ht="15.95" customHeight="1" x14ac:dyDescent="0.25">
      <c r="B41" s="92">
        <v>12260</v>
      </c>
      <c r="C41" s="99" t="s">
        <v>76</v>
      </c>
      <c r="D41" s="229">
        <f>G41+J41</f>
        <v>0</v>
      </c>
      <c r="E41" s="234"/>
      <c r="F41" s="90"/>
      <c r="G41" s="233"/>
      <c r="H41" s="234"/>
      <c r="I41" s="90"/>
      <c r="J41" s="233"/>
      <c r="K41" s="234"/>
    </row>
    <row r="42" spans="2:13" ht="15.95" customHeight="1" x14ac:dyDescent="0.25">
      <c r="B42" s="88">
        <v>12265</v>
      </c>
      <c r="C42" s="97" t="s">
        <v>77</v>
      </c>
      <c r="D42" s="244">
        <f>G42+J42</f>
        <v>0</v>
      </c>
      <c r="E42" s="237"/>
      <c r="F42" s="90"/>
      <c r="G42" s="247"/>
      <c r="H42" s="237"/>
      <c r="I42" s="90"/>
      <c r="J42" s="247"/>
      <c r="K42" s="237"/>
    </row>
    <row r="43" spans="2:13" s="153" customFormat="1" ht="15.95" customHeight="1" x14ac:dyDescent="0.25">
      <c r="B43" s="151"/>
      <c r="C43" s="98" t="s">
        <v>78</v>
      </c>
      <c r="D43" s="181">
        <f>SUM(D39:D42)</f>
        <v>0</v>
      </c>
      <c r="E43" s="245"/>
      <c r="F43" s="152"/>
      <c r="G43" s="181">
        <f>SUM(G39:G42)</f>
        <v>0</v>
      </c>
      <c r="H43" s="245"/>
      <c r="I43" s="152"/>
      <c r="J43" s="181">
        <f>SUM(J39:J42)</f>
        <v>0</v>
      </c>
      <c r="K43" s="245"/>
      <c r="M43" s="18"/>
    </row>
    <row r="44" spans="2:13" ht="15.95" customHeight="1" x14ac:dyDescent="0.25">
      <c r="B44" s="88">
        <v>12350</v>
      </c>
      <c r="C44" s="96" t="s">
        <v>79</v>
      </c>
      <c r="D44" s="180" t="s">
        <v>44</v>
      </c>
      <c r="E44" s="240"/>
      <c r="F44" s="90"/>
      <c r="G44" s="180" t="s">
        <v>44</v>
      </c>
      <c r="H44" s="240"/>
      <c r="I44" s="90"/>
      <c r="J44" s="180" t="s">
        <v>44</v>
      </c>
      <c r="K44" s="240"/>
    </row>
    <row r="45" spans="2:13" ht="15.95" customHeight="1" x14ac:dyDescent="0.25">
      <c r="B45" s="88">
        <v>12355</v>
      </c>
      <c r="C45" s="97" t="s">
        <v>80</v>
      </c>
      <c r="D45" s="239">
        <f t="shared" ref="D45:D63" si="3">G45+J45</f>
        <v>0</v>
      </c>
      <c r="E45" s="236"/>
      <c r="F45" s="90"/>
      <c r="G45" s="233"/>
      <c r="H45" s="236"/>
      <c r="I45" s="90"/>
      <c r="J45" s="233"/>
      <c r="K45" s="236"/>
    </row>
    <row r="46" spans="2:13" ht="15.95" customHeight="1" x14ac:dyDescent="0.25">
      <c r="B46" s="88">
        <v>12356</v>
      </c>
      <c r="C46" s="97" t="s">
        <v>81</v>
      </c>
      <c r="D46" s="229">
        <f t="shared" si="3"/>
        <v>0</v>
      </c>
      <c r="E46" s="234"/>
      <c r="F46" s="90"/>
      <c r="G46" s="232"/>
      <c r="H46" s="234"/>
      <c r="I46" s="90"/>
      <c r="J46" s="232"/>
      <c r="K46" s="234"/>
    </row>
    <row r="47" spans="2:13" ht="15.95" customHeight="1" x14ac:dyDescent="0.25">
      <c r="B47" s="88">
        <v>12357</v>
      </c>
      <c r="C47" s="97" t="s">
        <v>82</v>
      </c>
      <c r="D47" s="229">
        <f t="shared" si="3"/>
        <v>0</v>
      </c>
      <c r="E47" s="234"/>
      <c r="F47" s="90"/>
      <c r="G47" s="232"/>
      <c r="H47" s="234"/>
      <c r="I47" s="90"/>
      <c r="J47" s="232"/>
      <c r="K47" s="234"/>
    </row>
    <row r="48" spans="2:13" ht="15.95" customHeight="1" x14ac:dyDescent="0.25">
      <c r="B48" s="88">
        <v>12358</v>
      </c>
      <c r="C48" s="97" t="s">
        <v>83</v>
      </c>
      <c r="D48" s="229">
        <f t="shared" si="3"/>
        <v>0</v>
      </c>
      <c r="E48" s="234"/>
      <c r="F48" s="90"/>
      <c r="G48" s="232"/>
      <c r="H48" s="234"/>
      <c r="I48" s="90"/>
      <c r="J48" s="232"/>
      <c r="K48" s="234"/>
    </row>
    <row r="49" spans="2:13" ht="15.95" customHeight="1" x14ac:dyDescent="0.25">
      <c r="B49" s="88">
        <v>12360</v>
      </c>
      <c r="C49" s="97" t="s">
        <v>84</v>
      </c>
      <c r="D49" s="229">
        <f t="shared" si="3"/>
        <v>0</v>
      </c>
      <c r="E49" s="234"/>
      <c r="F49" s="90"/>
      <c r="G49" s="232"/>
      <c r="H49" s="234"/>
      <c r="I49" s="90"/>
      <c r="J49" s="232"/>
      <c r="K49" s="234"/>
    </row>
    <row r="50" spans="2:13" ht="15.95" customHeight="1" x14ac:dyDescent="0.25">
      <c r="B50" s="88">
        <v>12365</v>
      </c>
      <c r="C50" s="97" t="s">
        <v>85</v>
      </c>
      <c r="D50" s="229">
        <f t="shared" si="3"/>
        <v>0</v>
      </c>
      <c r="E50" s="234"/>
      <c r="F50" s="90"/>
      <c r="G50" s="232"/>
      <c r="H50" s="234"/>
      <c r="I50" s="90"/>
      <c r="J50" s="232"/>
      <c r="K50" s="234"/>
    </row>
    <row r="51" spans="2:13" ht="15.95" customHeight="1" x14ac:dyDescent="0.25">
      <c r="B51" s="88">
        <v>12370</v>
      </c>
      <c r="C51" s="97" t="s">
        <v>86</v>
      </c>
      <c r="D51" s="229">
        <f t="shared" si="3"/>
        <v>0</v>
      </c>
      <c r="E51" s="234"/>
      <c r="F51" s="90"/>
      <c r="G51" s="232"/>
      <c r="H51" s="234"/>
      <c r="I51" s="90"/>
      <c r="J51" s="232"/>
      <c r="K51" s="234"/>
    </row>
    <row r="52" spans="2:13" ht="15.95" customHeight="1" x14ac:dyDescent="0.25">
      <c r="B52" s="88">
        <v>12375</v>
      </c>
      <c r="C52" s="97" t="s">
        <v>87</v>
      </c>
      <c r="D52" s="229">
        <f t="shared" si="3"/>
        <v>0</v>
      </c>
      <c r="E52" s="234"/>
      <c r="F52" s="90"/>
      <c r="G52" s="232"/>
      <c r="H52" s="234"/>
      <c r="I52" s="90"/>
      <c r="J52" s="232"/>
      <c r="K52" s="234"/>
    </row>
    <row r="53" spans="2:13" ht="15.95" customHeight="1" x14ac:dyDescent="0.25">
      <c r="B53" s="88">
        <v>12380</v>
      </c>
      <c r="C53" s="97" t="s">
        <v>88</v>
      </c>
      <c r="D53" s="229">
        <f t="shared" si="3"/>
        <v>0</v>
      </c>
      <c r="E53" s="234"/>
      <c r="F53" s="90"/>
      <c r="G53" s="232"/>
      <c r="H53" s="234"/>
      <c r="I53" s="90"/>
      <c r="J53" s="232"/>
      <c r="K53" s="234"/>
    </row>
    <row r="54" spans="2:13" ht="15.95" customHeight="1" x14ac:dyDescent="0.25">
      <c r="B54" s="88">
        <v>12385</v>
      </c>
      <c r="C54" s="97" t="s">
        <v>89</v>
      </c>
      <c r="D54" s="229">
        <f t="shared" si="3"/>
        <v>0</v>
      </c>
      <c r="E54" s="234"/>
      <c r="F54" s="90"/>
      <c r="G54" s="232"/>
      <c r="H54" s="234"/>
      <c r="I54" s="90"/>
      <c r="J54" s="232"/>
      <c r="K54" s="234"/>
    </row>
    <row r="55" spans="2:13" ht="15.95" customHeight="1" x14ac:dyDescent="0.25">
      <c r="B55" s="88">
        <v>12390</v>
      </c>
      <c r="C55" s="97" t="s">
        <v>90</v>
      </c>
      <c r="D55" s="229">
        <f t="shared" si="3"/>
        <v>0</v>
      </c>
      <c r="E55" s="234"/>
      <c r="F55" s="90"/>
      <c r="G55" s="232"/>
      <c r="H55" s="234"/>
      <c r="I55" s="90"/>
      <c r="J55" s="232"/>
      <c r="K55" s="234"/>
    </row>
    <row r="56" spans="2:13" ht="15.95" customHeight="1" x14ac:dyDescent="0.25">
      <c r="B56" s="88">
        <v>12395</v>
      </c>
      <c r="C56" s="97" t="s">
        <v>91</v>
      </c>
      <c r="D56" s="229">
        <f t="shared" si="3"/>
        <v>0</v>
      </c>
      <c r="E56" s="234"/>
      <c r="F56" s="90"/>
      <c r="G56" s="232"/>
      <c r="H56" s="234"/>
      <c r="I56" s="90"/>
      <c r="J56" s="232"/>
      <c r="K56" s="234"/>
    </row>
    <row r="57" spans="2:13" ht="15.95" customHeight="1" x14ac:dyDescent="0.25">
      <c r="B57" s="88">
        <v>12400</v>
      </c>
      <c r="C57" s="97" t="s">
        <v>92</v>
      </c>
      <c r="D57" s="229">
        <f t="shared" si="3"/>
        <v>0</v>
      </c>
      <c r="E57" s="234"/>
      <c r="F57" s="90"/>
      <c r="G57" s="232"/>
      <c r="H57" s="234"/>
      <c r="I57" s="90"/>
      <c r="J57" s="232"/>
      <c r="K57" s="234"/>
    </row>
    <row r="58" spans="2:13" ht="15.95" customHeight="1" x14ac:dyDescent="0.25">
      <c r="B58" s="88">
        <v>12405</v>
      </c>
      <c r="C58" s="97" t="s">
        <v>93</v>
      </c>
      <c r="D58" s="229">
        <f t="shared" si="3"/>
        <v>0</v>
      </c>
      <c r="E58" s="234"/>
      <c r="F58" s="90"/>
      <c r="G58" s="232"/>
      <c r="H58" s="234"/>
      <c r="I58" s="90"/>
      <c r="J58" s="232"/>
      <c r="K58" s="234"/>
    </row>
    <row r="59" spans="2:13" ht="15.95" customHeight="1" x14ac:dyDescent="0.25">
      <c r="B59" s="88">
        <v>12410</v>
      </c>
      <c r="C59" s="97" t="s">
        <v>94</v>
      </c>
      <c r="D59" s="229">
        <f t="shared" si="3"/>
        <v>0</v>
      </c>
      <c r="E59" s="234"/>
      <c r="F59" s="90"/>
      <c r="G59" s="232"/>
      <c r="H59" s="234"/>
      <c r="I59" s="90"/>
      <c r="J59" s="232"/>
      <c r="K59" s="234"/>
    </row>
    <row r="60" spans="2:13" ht="15.95" customHeight="1" x14ac:dyDescent="0.25">
      <c r="B60" s="88">
        <v>12415</v>
      </c>
      <c r="C60" s="97" t="s">
        <v>95</v>
      </c>
      <c r="D60" s="229">
        <f t="shared" si="3"/>
        <v>0</v>
      </c>
      <c r="E60" s="234"/>
      <c r="F60" s="90"/>
      <c r="G60" s="232"/>
      <c r="H60" s="234"/>
      <c r="I60" s="90"/>
      <c r="J60" s="232"/>
      <c r="K60" s="234"/>
    </row>
    <row r="61" spans="2:13" ht="15.95" customHeight="1" x14ac:dyDescent="0.25">
      <c r="B61" s="88">
        <v>12420</v>
      </c>
      <c r="C61" s="97" t="s">
        <v>96</v>
      </c>
      <c r="D61" s="229">
        <f t="shared" si="3"/>
        <v>0</v>
      </c>
      <c r="E61" s="234"/>
      <c r="F61" s="90"/>
      <c r="G61" s="232"/>
      <c r="H61" s="234"/>
      <c r="I61" s="90"/>
      <c r="J61" s="232"/>
      <c r="K61" s="234"/>
    </row>
    <row r="62" spans="2:13" ht="15.95" customHeight="1" x14ac:dyDescent="0.25">
      <c r="B62" s="88">
        <v>12430</v>
      </c>
      <c r="C62" s="97" t="s">
        <v>97</v>
      </c>
      <c r="D62" s="229">
        <f t="shared" si="3"/>
        <v>0</v>
      </c>
      <c r="E62" s="234"/>
      <c r="F62" s="90"/>
      <c r="G62" s="232"/>
      <c r="H62" s="234"/>
      <c r="I62" s="90"/>
      <c r="J62" s="232"/>
      <c r="K62" s="234"/>
    </row>
    <row r="63" spans="2:13" ht="15.95" customHeight="1" x14ac:dyDescent="0.25">
      <c r="B63" s="88">
        <v>12445</v>
      </c>
      <c r="C63" s="97" t="s">
        <v>98</v>
      </c>
      <c r="D63" s="244">
        <f t="shared" si="3"/>
        <v>0</v>
      </c>
      <c r="E63" s="237"/>
      <c r="F63" s="90"/>
      <c r="G63" s="247"/>
      <c r="H63" s="237"/>
      <c r="I63" s="90"/>
      <c r="J63" s="247"/>
      <c r="K63" s="237"/>
    </row>
    <row r="64" spans="2:13" s="153" customFormat="1" ht="15.95" customHeight="1" x14ac:dyDescent="0.25">
      <c r="B64" s="151"/>
      <c r="C64" s="98" t="s">
        <v>99</v>
      </c>
      <c r="D64" s="181">
        <f>SUM(D45:D63)</f>
        <v>0</v>
      </c>
      <c r="E64" s="245"/>
      <c r="F64" s="154"/>
      <c r="G64" s="181">
        <f>SUM(G45:G63)</f>
        <v>0</v>
      </c>
      <c r="H64" s="245"/>
      <c r="I64" s="152"/>
      <c r="J64" s="181">
        <f>SUM(J45:J63)</f>
        <v>0</v>
      </c>
      <c r="K64" s="245"/>
      <c r="M64" s="18"/>
    </row>
    <row r="65" spans="2:11" ht="15.95" customHeight="1" x14ac:dyDescent="0.25">
      <c r="B65" s="88">
        <v>12450</v>
      </c>
      <c r="C65" s="96" t="s">
        <v>100</v>
      </c>
      <c r="D65" s="180" t="s">
        <v>44</v>
      </c>
      <c r="E65" s="240"/>
      <c r="F65" s="90"/>
      <c r="G65" s="180" t="s">
        <v>44</v>
      </c>
      <c r="H65" s="240"/>
      <c r="I65" s="90"/>
      <c r="J65" s="180" t="s">
        <v>44</v>
      </c>
      <c r="K65" s="240"/>
    </row>
    <row r="66" spans="2:11" ht="15.95" customHeight="1" x14ac:dyDescent="0.25">
      <c r="B66" s="88">
        <v>12455</v>
      </c>
      <c r="C66" s="97" t="s">
        <v>101</v>
      </c>
      <c r="D66" s="239">
        <f t="shared" ref="D66:D85" si="4">G66+J66</f>
        <v>0</v>
      </c>
      <c r="E66" s="236"/>
      <c r="F66" s="90"/>
      <c r="G66" s="233"/>
      <c r="H66" s="236"/>
      <c r="I66" s="90"/>
      <c r="J66" s="233"/>
      <c r="K66" s="236"/>
    </row>
    <row r="67" spans="2:11" ht="15.95" customHeight="1" x14ac:dyDescent="0.25">
      <c r="B67" s="88">
        <v>12456</v>
      </c>
      <c r="C67" s="97" t="s">
        <v>102</v>
      </c>
      <c r="D67" s="229">
        <f t="shared" si="4"/>
        <v>0</v>
      </c>
      <c r="E67" s="234"/>
      <c r="F67" s="90"/>
      <c r="G67" s="232"/>
      <c r="H67" s="234"/>
      <c r="I67" s="90"/>
      <c r="J67" s="232"/>
      <c r="K67" s="234"/>
    </row>
    <row r="68" spans="2:11" ht="15.95" customHeight="1" x14ac:dyDescent="0.25">
      <c r="B68" s="88">
        <v>12457</v>
      </c>
      <c r="C68" s="97" t="s">
        <v>103</v>
      </c>
      <c r="D68" s="229">
        <f t="shared" si="4"/>
        <v>0</v>
      </c>
      <c r="E68" s="234"/>
      <c r="F68" s="90"/>
      <c r="G68" s="232"/>
      <c r="H68" s="234"/>
      <c r="I68" s="90"/>
      <c r="J68" s="232"/>
      <c r="K68" s="234"/>
    </row>
    <row r="69" spans="2:11" ht="15.95" customHeight="1" x14ac:dyDescent="0.25">
      <c r="B69" s="88">
        <v>12458</v>
      </c>
      <c r="C69" s="97" t="s">
        <v>104</v>
      </c>
      <c r="D69" s="229">
        <f t="shared" si="4"/>
        <v>0</v>
      </c>
      <c r="E69" s="234"/>
      <c r="F69" s="90"/>
      <c r="G69" s="232"/>
      <c r="H69" s="234"/>
      <c r="I69" s="90"/>
      <c r="J69" s="232"/>
      <c r="K69" s="234"/>
    </row>
    <row r="70" spans="2:11" ht="15.95" customHeight="1" x14ac:dyDescent="0.25">
      <c r="B70" s="88">
        <v>12460</v>
      </c>
      <c r="C70" s="97" t="s">
        <v>37</v>
      </c>
      <c r="D70" s="229">
        <f t="shared" si="4"/>
        <v>0</v>
      </c>
      <c r="E70" s="234"/>
      <c r="F70" s="90"/>
      <c r="G70" s="232"/>
      <c r="H70" s="234"/>
      <c r="I70" s="90"/>
      <c r="J70" s="232"/>
      <c r="K70" s="234"/>
    </row>
    <row r="71" spans="2:11" ht="15.95" customHeight="1" x14ac:dyDescent="0.25">
      <c r="B71" s="88">
        <v>12465</v>
      </c>
      <c r="C71" s="97" t="s">
        <v>105</v>
      </c>
      <c r="D71" s="229">
        <f t="shared" si="4"/>
        <v>0</v>
      </c>
      <c r="E71" s="234"/>
      <c r="F71" s="90"/>
      <c r="G71" s="232"/>
      <c r="H71" s="234"/>
      <c r="I71" s="90"/>
      <c r="J71" s="232"/>
      <c r="K71" s="234"/>
    </row>
    <row r="72" spans="2:11" ht="15.95" customHeight="1" x14ac:dyDescent="0.25">
      <c r="B72" s="88">
        <v>12470</v>
      </c>
      <c r="C72" s="97" t="s">
        <v>106</v>
      </c>
      <c r="D72" s="229">
        <f t="shared" si="4"/>
        <v>0</v>
      </c>
      <c r="E72" s="234"/>
      <c r="F72" s="90"/>
      <c r="G72" s="232"/>
      <c r="H72" s="234"/>
      <c r="I72" s="90"/>
      <c r="J72" s="232"/>
      <c r="K72" s="234"/>
    </row>
    <row r="73" spans="2:11" ht="15.95" customHeight="1" x14ac:dyDescent="0.25">
      <c r="B73" s="88">
        <v>12475</v>
      </c>
      <c r="C73" s="97" t="s">
        <v>107</v>
      </c>
      <c r="D73" s="229">
        <f t="shared" si="4"/>
        <v>0</v>
      </c>
      <c r="E73" s="234"/>
      <c r="F73" s="90"/>
      <c r="G73" s="232"/>
      <c r="H73" s="234"/>
      <c r="I73" s="90"/>
      <c r="J73" s="232"/>
      <c r="K73" s="234"/>
    </row>
    <row r="74" spans="2:11" ht="15.95" customHeight="1" x14ac:dyDescent="0.25">
      <c r="B74" s="88">
        <v>12480</v>
      </c>
      <c r="C74" s="97" t="s">
        <v>108</v>
      </c>
      <c r="D74" s="229">
        <f t="shared" si="4"/>
        <v>0</v>
      </c>
      <c r="E74" s="234"/>
      <c r="F74" s="90"/>
      <c r="G74" s="232"/>
      <c r="H74" s="234"/>
      <c r="I74" s="90"/>
      <c r="J74" s="232"/>
      <c r="K74" s="234"/>
    </row>
    <row r="75" spans="2:11" ht="15.95" customHeight="1" x14ac:dyDescent="0.25">
      <c r="B75" s="88">
        <v>12485</v>
      </c>
      <c r="C75" s="97" t="s">
        <v>109</v>
      </c>
      <c r="D75" s="229">
        <f t="shared" si="4"/>
        <v>0</v>
      </c>
      <c r="E75" s="234"/>
      <c r="F75" s="90"/>
      <c r="G75" s="232"/>
      <c r="H75" s="234"/>
      <c r="I75" s="90"/>
      <c r="J75" s="232"/>
      <c r="K75" s="234"/>
    </row>
    <row r="76" spans="2:11" ht="15.95" customHeight="1" x14ac:dyDescent="0.25">
      <c r="B76" s="88">
        <v>12490</v>
      </c>
      <c r="C76" s="97" t="s">
        <v>110</v>
      </c>
      <c r="D76" s="229">
        <f t="shared" si="4"/>
        <v>0</v>
      </c>
      <c r="E76" s="234"/>
      <c r="F76" s="90"/>
      <c r="G76" s="232"/>
      <c r="H76" s="234"/>
      <c r="I76" s="90"/>
      <c r="J76" s="232"/>
      <c r="K76" s="234"/>
    </row>
    <row r="77" spans="2:11" ht="15.95" customHeight="1" x14ac:dyDescent="0.25">
      <c r="B77" s="88">
        <v>12500</v>
      </c>
      <c r="C77" s="97" t="s">
        <v>111</v>
      </c>
      <c r="D77" s="229">
        <f t="shared" si="4"/>
        <v>0</v>
      </c>
      <c r="E77" s="234"/>
      <c r="F77" s="90"/>
      <c r="G77" s="232"/>
      <c r="H77" s="234"/>
      <c r="I77" s="90"/>
      <c r="J77" s="232"/>
      <c r="K77" s="234"/>
    </row>
    <row r="78" spans="2:11" ht="15.95" customHeight="1" x14ac:dyDescent="0.25">
      <c r="B78" s="88">
        <v>12505</v>
      </c>
      <c r="C78" s="97" t="s">
        <v>112</v>
      </c>
      <c r="D78" s="229">
        <f t="shared" si="4"/>
        <v>0</v>
      </c>
      <c r="E78" s="234"/>
      <c r="F78" s="90"/>
      <c r="G78" s="232"/>
      <c r="H78" s="234"/>
      <c r="I78" s="90"/>
      <c r="J78" s="232"/>
      <c r="K78" s="234"/>
    </row>
    <row r="79" spans="2:11" ht="15.95" customHeight="1" x14ac:dyDescent="0.25">
      <c r="B79" s="88">
        <v>12510</v>
      </c>
      <c r="C79" s="97" t="s">
        <v>113</v>
      </c>
      <c r="D79" s="229">
        <f t="shared" si="4"/>
        <v>0</v>
      </c>
      <c r="E79" s="234"/>
      <c r="F79" s="90"/>
      <c r="G79" s="233"/>
      <c r="H79" s="234"/>
      <c r="I79" s="90"/>
      <c r="J79" s="233"/>
      <c r="K79" s="234"/>
    </row>
    <row r="80" spans="2:11" ht="15.95" customHeight="1" x14ac:dyDescent="0.25">
      <c r="B80" s="88">
        <v>12515</v>
      </c>
      <c r="C80" s="97" t="s">
        <v>114</v>
      </c>
      <c r="D80" s="229">
        <f t="shared" si="4"/>
        <v>0</v>
      </c>
      <c r="E80" s="234"/>
      <c r="F80" s="90"/>
      <c r="G80" s="232"/>
      <c r="H80" s="234"/>
      <c r="I80" s="90"/>
      <c r="J80" s="232"/>
      <c r="K80" s="234"/>
    </row>
    <row r="81" spans="2:13" ht="15.95" customHeight="1" x14ac:dyDescent="0.25">
      <c r="B81" s="88">
        <v>12516</v>
      </c>
      <c r="C81" s="97" t="s">
        <v>115</v>
      </c>
      <c r="D81" s="229">
        <f t="shared" si="4"/>
        <v>0</v>
      </c>
      <c r="E81" s="234"/>
      <c r="F81" s="90"/>
      <c r="G81" s="232"/>
      <c r="H81" s="234"/>
      <c r="I81" s="90"/>
      <c r="J81" s="232"/>
      <c r="K81" s="234"/>
    </row>
    <row r="82" spans="2:13" ht="15.95" customHeight="1" x14ac:dyDescent="0.25">
      <c r="B82" s="88">
        <v>12517</v>
      </c>
      <c r="C82" s="97" t="s">
        <v>116</v>
      </c>
      <c r="D82" s="229">
        <f t="shared" si="4"/>
        <v>0</v>
      </c>
      <c r="E82" s="234"/>
      <c r="F82" s="90"/>
      <c r="G82" s="232"/>
      <c r="H82" s="234"/>
      <c r="I82" s="90"/>
      <c r="J82" s="232"/>
      <c r="K82" s="234"/>
    </row>
    <row r="83" spans="2:13" ht="15.95" customHeight="1" x14ac:dyDescent="0.25">
      <c r="B83" s="88">
        <v>12520</v>
      </c>
      <c r="C83" s="97" t="s">
        <v>117</v>
      </c>
      <c r="D83" s="229">
        <f t="shared" si="4"/>
        <v>0</v>
      </c>
      <c r="E83" s="234"/>
      <c r="F83" s="90"/>
      <c r="G83" s="232"/>
      <c r="H83" s="234"/>
      <c r="I83" s="90"/>
      <c r="J83" s="232"/>
      <c r="K83" s="234"/>
    </row>
    <row r="84" spans="2:13" ht="15.95" customHeight="1" x14ac:dyDescent="0.25">
      <c r="B84" s="88">
        <v>12525</v>
      </c>
      <c r="C84" s="97" t="s">
        <v>118</v>
      </c>
      <c r="D84" s="229">
        <f t="shared" si="4"/>
        <v>0</v>
      </c>
      <c r="E84" s="234"/>
      <c r="F84" s="90"/>
      <c r="G84" s="232"/>
      <c r="H84" s="234"/>
      <c r="I84" s="90"/>
      <c r="J84" s="232"/>
      <c r="K84" s="234"/>
    </row>
    <row r="85" spans="2:13" ht="15.95" customHeight="1" x14ac:dyDescent="0.25">
      <c r="B85" s="88">
        <v>12545</v>
      </c>
      <c r="C85" s="97" t="s">
        <v>119</v>
      </c>
      <c r="D85" s="244">
        <f t="shared" si="4"/>
        <v>0</v>
      </c>
      <c r="E85" s="237"/>
      <c r="F85" s="90"/>
      <c r="G85" s="247"/>
      <c r="H85" s="237"/>
      <c r="I85" s="90"/>
      <c r="J85" s="247"/>
      <c r="K85" s="237"/>
    </row>
    <row r="86" spans="2:13" s="153" customFormat="1" ht="15.95" customHeight="1" x14ac:dyDescent="0.25">
      <c r="B86" s="151"/>
      <c r="C86" s="98" t="s">
        <v>120</v>
      </c>
      <c r="D86" s="181">
        <f>SUM(D66:D85)</f>
        <v>0</v>
      </c>
      <c r="E86" s="245"/>
      <c r="F86" s="152"/>
      <c r="G86" s="181">
        <f>SUM(G66:G85)</f>
        <v>0</v>
      </c>
      <c r="H86" s="245"/>
      <c r="I86" s="152"/>
      <c r="J86" s="181">
        <f>SUM(J66:J85)</f>
        <v>0</v>
      </c>
      <c r="K86" s="245"/>
      <c r="M86" s="18"/>
    </row>
    <row r="87" spans="2:13" ht="15.95" customHeight="1" x14ac:dyDescent="0.25">
      <c r="B87" s="88">
        <v>12550</v>
      </c>
      <c r="C87" s="96" t="s">
        <v>121</v>
      </c>
      <c r="D87" s="180" t="s">
        <v>44</v>
      </c>
      <c r="E87" s="240"/>
      <c r="F87" s="90"/>
      <c r="G87" s="180" t="s">
        <v>44</v>
      </c>
      <c r="H87" s="240"/>
      <c r="I87" s="90"/>
      <c r="J87" s="180" t="s">
        <v>44</v>
      </c>
      <c r="K87" s="240"/>
    </row>
    <row r="88" spans="2:13" ht="15.95" customHeight="1" x14ac:dyDescent="0.25">
      <c r="B88" s="88">
        <v>12555</v>
      </c>
      <c r="C88" s="97" t="s">
        <v>122</v>
      </c>
      <c r="D88" s="239">
        <f t="shared" ref="D88:D103" si="5">G88+J88</f>
        <v>0</v>
      </c>
      <c r="E88" s="236"/>
      <c r="F88" s="90"/>
      <c r="G88" s="233"/>
      <c r="H88" s="236"/>
      <c r="I88" s="90"/>
      <c r="J88" s="233"/>
      <c r="K88" s="236"/>
    </row>
    <row r="89" spans="2:13" ht="15.95" customHeight="1" x14ac:dyDescent="0.25">
      <c r="B89" s="88">
        <v>12560</v>
      </c>
      <c r="C89" s="97" t="s">
        <v>123</v>
      </c>
      <c r="D89" s="229">
        <f t="shared" si="5"/>
        <v>0</v>
      </c>
      <c r="E89" s="234"/>
      <c r="F89" s="90"/>
      <c r="G89" s="232"/>
      <c r="H89" s="234"/>
      <c r="I89" s="90"/>
      <c r="J89" s="232"/>
      <c r="K89" s="234"/>
    </row>
    <row r="90" spans="2:13" ht="15.95" customHeight="1" x14ac:dyDescent="0.25">
      <c r="B90" s="88">
        <v>12565</v>
      </c>
      <c r="C90" s="97" t="s">
        <v>124</v>
      </c>
      <c r="D90" s="229">
        <f t="shared" si="5"/>
        <v>0</v>
      </c>
      <c r="E90" s="234"/>
      <c r="F90" s="90"/>
      <c r="G90" s="232"/>
      <c r="H90" s="234"/>
      <c r="I90" s="90"/>
      <c r="J90" s="232"/>
      <c r="K90" s="234"/>
    </row>
    <row r="91" spans="2:13" ht="15.95" customHeight="1" x14ac:dyDescent="0.25">
      <c r="B91" s="88">
        <v>12570</v>
      </c>
      <c r="C91" s="97" t="s">
        <v>125</v>
      </c>
      <c r="D91" s="229">
        <f t="shared" si="5"/>
        <v>0</v>
      </c>
      <c r="E91" s="234"/>
      <c r="F91" s="90"/>
      <c r="G91" s="232"/>
      <c r="H91" s="234"/>
      <c r="I91" s="90"/>
      <c r="J91" s="232"/>
      <c r="K91" s="234"/>
    </row>
    <row r="92" spans="2:13" ht="15.95" customHeight="1" x14ac:dyDescent="0.25">
      <c r="B92" s="88">
        <v>12575</v>
      </c>
      <c r="C92" s="97" t="s">
        <v>126</v>
      </c>
      <c r="D92" s="229">
        <f t="shared" si="5"/>
        <v>0</v>
      </c>
      <c r="E92" s="234"/>
      <c r="F92" s="90"/>
      <c r="G92" s="232"/>
      <c r="H92" s="234"/>
      <c r="I92" s="90"/>
      <c r="J92" s="232"/>
      <c r="K92" s="234"/>
    </row>
    <row r="93" spans="2:13" ht="15.95" customHeight="1" x14ac:dyDescent="0.25">
      <c r="B93" s="88">
        <v>12580</v>
      </c>
      <c r="C93" s="97" t="s">
        <v>127</v>
      </c>
      <c r="D93" s="229">
        <f t="shared" si="5"/>
        <v>0</v>
      </c>
      <c r="E93" s="234"/>
      <c r="F93" s="90"/>
      <c r="G93" s="232"/>
      <c r="H93" s="234"/>
      <c r="I93" s="90"/>
      <c r="J93" s="232"/>
      <c r="K93" s="234"/>
    </row>
    <row r="94" spans="2:13" ht="15.95" customHeight="1" x14ac:dyDescent="0.25">
      <c r="B94" s="88">
        <v>12585</v>
      </c>
      <c r="C94" s="97" t="s">
        <v>128</v>
      </c>
      <c r="D94" s="229">
        <f t="shared" si="5"/>
        <v>0</v>
      </c>
      <c r="E94" s="234"/>
      <c r="F94" s="90"/>
      <c r="G94" s="232"/>
      <c r="H94" s="234"/>
      <c r="I94" s="90"/>
      <c r="J94" s="232"/>
      <c r="K94" s="234"/>
    </row>
    <row r="95" spans="2:13" ht="15.95" customHeight="1" x14ac:dyDescent="0.25">
      <c r="B95" s="88">
        <v>12590</v>
      </c>
      <c r="C95" s="97" t="s">
        <v>129</v>
      </c>
      <c r="D95" s="229">
        <f t="shared" si="5"/>
        <v>0</v>
      </c>
      <c r="E95" s="234"/>
      <c r="F95" s="90"/>
      <c r="G95" s="232"/>
      <c r="H95" s="234"/>
      <c r="I95" s="90"/>
      <c r="J95" s="232"/>
      <c r="K95" s="234"/>
    </row>
    <row r="96" spans="2:13" ht="15.95" customHeight="1" x14ac:dyDescent="0.25">
      <c r="B96" s="88">
        <v>12595</v>
      </c>
      <c r="C96" s="97" t="s">
        <v>130</v>
      </c>
      <c r="D96" s="229">
        <f t="shared" si="5"/>
        <v>0</v>
      </c>
      <c r="E96" s="234"/>
      <c r="F96" s="90"/>
      <c r="G96" s="232"/>
      <c r="H96" s="234"/>
      <c r="I96" s="90"/>
      <c r="J96" s="232"/>
      <c r="K96" s="234"/>
    </row>
    <row r="97" spans="2:13" ht="15.95" customHeight="1" x14ac:dyDescent="0.25">
      <c r="B97" s="88">
        <v>12600</v>
      </c>
      <c r="C97" s="97" t="s">
        <v>131</v>
      </c>
      <c r="D97" s="229">
        <f t="shared" si="5"/>
        <v>0</v>
      </c>
      <c r="E97" s="234"/>
      <c r="F97" s="90"/>
      <c r="G97" s="232"/>
      <c r="H97" s="234"/>
      <c r="I97" s="90"/>
      <c r="J97" s="232"/>
      <c r="K97" s="234"/>
    </row>
    <row r="98" spans="2:13" ht="15.95" customHeight="1" x14ac:dyDescent="0.25">
      <c r="B98" s="88">
        <v>12605</v>
      </c>
      <c r="C98" s="97" t="s">
        <v>132</v>
      </c>
      <c r="D98" s="229">
        <f t="shared" si="5"/>
        <v>0</v>
      </c>
      <c r="E98" s="234"/>
      <c r="F98" s="90"/>
      <c r="G98" s="232"/>
      <c r="H98" s="234"/>
      <c r="I98" s="90"/>
      <c r="J98" s="232"/>
      <c r="K98" s="234"/>
    </row>
    <row r="99" spans="2:13" ht="15.95" customHeight="1" x14ac:dyDescent="0.25">
      <c r="B99" s="88">
        <v>12610</v>
      </c>
      <c r="C99" s="97" t="s">
        <v>133</v>
      </c>
      <c r="D99" s="229">
        <f t="shared" si="5"/>
        <v>0</v>
      </c>
      <c r="E99" s="234"/>
      <c r="F99" s="90"/>
      <c r="G99" s="232"/>
      <c r="H99" s="234"/>
      <c r="I99" s="90"/>
      <c r="J99" s="232"/>
      <c r="K99" s="234"/>
    </row>
    <row r="100" spans="2:13" ht="15.95" customHeight="1" x14ac:dyDescent="0.25">
      <c r="B100" s="88">
        <v>12615</v>
      </c>
      <c r="C100" s="97" t="s">
        <v>134</v>
      </c>
      <c r="D100" s="229">
        <f t="shared" si="5"/>
        <v>0</v>
      </c>
      <c r="E100" s="234"/>
      <c r="F100" s="90"/>
      <c r="G100" s="232"/>
      <c r="H100" s="234"/>
      <c r="I100" s="90"/>
      <c r="J100" s="232"/>
      <c r="K100" s="234"/>
    </row>
    <row r="101" spans="2:13" ht="15.95" customHeight="1" x14ac:dyDescent="0.25">
      <c r="B101" s="88">
        <v>12616</v>
      </c>
      <c r="C101" s="97" t="s">
        <v>135</v>
      </c>
      <c r="D101" s="229">
        <f t="shared" si="5"/>
        <v>0</v>
      </c>
      <c r="E101" s="234"/>
      <c r="F101" s="90"/>
      <c r="G101" s="232"/>
      <c r="H101" s="234"/>
      <c r="I101" s="90"/>
      <c r="J101" s="232"/>
      <c r="K101" s="234"/>
    </row>
    <row r="102" spans="2:13" ht="15.95" customHeight="1" x14ac:dyDescent="0.25">
      <c r="B102" s="88">
        <v>12620</v>
      </c>
      <c r="C102" s="97" t="s">
        <v>136</v>
      </c>
      <c r="D102" s="229">
        <f t="shared" si="5"/>
        <v>0</v>
      </c>
      <c r="E102" s="234"/>
      <c r="F102" s="90"/>
      <c r="G102" s="232"/>
      <c r="H102" s="234"/>
      <c r="I102" s="90"/>
      <c r="J102" s="232"/>
      <c r="K102" s="234"/>
    </row>
    <row r="103" spans="2:13" ht="15.95" customHeight="1" x14ac:dyDescent="0.25">
      <c r="B103" s="88">
        <v>12625</v>
      </c>
      <c r="C103" s="97" t="s">
        <v>137</v>
      </c>
      <c r="D103" s="244">
        <f t="shared" si="5"/>
        <v>0</v>
      </c>
      <c r="E103" s="237"/>
      <c r="F103" s="90"/>
      <c r="G103" s="247"/>
      <c r="H103" s="237"/>
      <c r="I103" s="90"/>
      <c r="J103" s="247"/>
      <c r="K103" s="237"/>
    </row>
    <row r="104" spans="2:13" s="153" customFormat="1" ht="15.95" customHeight="1" x14ac:dyDescent="0.25">
      <c r="B104" s="151"/>
      <c r="C104" s="98" t="s">
        <v>138</v>
      </c>
      <c r="D104" s="181">
        <f>SUM(D88:D103)</f>
        <v>0</v>
      </c>
      <c r="E104" s="245"/>
      <c r="F104" s="152"/>
      <c r="G104" s="181">
        <f>SUM(G88:G103)</f>
        <v>0</v>
      </c>
      <c r="H104" s="245"/>
      <c r="I104" s="152"/>
      <c r="J104" s="181">
        <f>SUM(J88:J103)</f>
        <v>0</v>
      </c>
      <c r="K104" s="245"/>
      <c r="M104" s="18"/>
    </row>
    <row r="105" spans="2:13" ht="15.95" customHeight="1" x14ac:dyDescent="0.25">
      <c r="B105" s="88">
        <v>12650</v>
      </c>
      <c r="C105" s="96" t="s">
        <v>139</v>
      </c>
      <c r="D105" s="180" t="s">
        <v>44</v>
      </c>
      <c r="E105" s="240"/>
      <c r="F105" s="90"/>
      <c r="G105" s="180" t="s">
        <v>44</v>
      </c>
      <c r="H105" s="240"/>
      <c r="I105" s="90"/>
      <c r="J105" s="180" t="s">
        <v>44</v>
      </c>
      <c r="K105" s="240"/>
    </row>
    <row r="106" spans="2:13" ht="15.95" customHeight="1" x14ac:dyDescent="0.25">
      <c r="B106" s="88">
        <v>12655</v>
      </c>
      <c r="C106" s="97" t="s">
        <v>140</v>
      </c>
      <c r="D106" s="239">
        <f>G106+J106</f>
        <v>0</v>
      </c>
      <c r="E106" s="236"/>
      <c r="F106" s="90"/>
      <c r="G106" s="233"/>
      <c r="H106" s="236"/>
      <c r="I106" s="90"/>
      <c r="J106" s="233"/>
      <c r="K106" s="236"/>
    </row>
    <row r="107" spans="2:13" ht="15.95" customHeight="1" x14ac:dyDescent="0.25">
      <c r="B107" s="88">
        <v>12660</v>
      </c>
      <c r="C107" s="97" t="s">
        <v>141</v>
      </c>
      <c r="D107" s="229">
        <f>G107+J107</f>
        <v>0</v>
      </c>
      <c r="E107" s="234"/>
      <c r="F107" s="90"/>
      <c r="G107" s="232"/>
      <c r="H107" s="234"/>
      <c r="I107" s="90"/>
      <c r="J107" s="232"/>
      <c r="K107" s="234"/>
    </row>
    <row r="108" spans="2:13" ht="15.95" customHeight="1" x14ac:dyDescent="0.25">
      <c r="B108" s="88">
        <v>12665</v>
      </c>
      <c r="C108" s="97" t="s">
        <v>142</v>
      </c>
      <c r="D108" s="229">
        <f>G108+J108</f>
        <v>0</v>
      </c>
      <c r="E108" s="234"/>
      <c r="F108" s="90"/>
      <c r="G108" s="232"/>
      <c r="H108" s="234"/>
      <c r="I108" s="90"/>
      <c r="J108" s="232"/>
      <c r="K108" s="234"/>
    </row>
    <row r="109" spans="2:13" ht="15.95" customHeight="1" x14ac:dyDescent="0.25">
      <c r="B109" s="88">
        <v>12670</v>
      </c>
      <c r="C109" s="97" t="s">
        <v>143</v>
      </c>
      <c r="D109" s="244">
        <f>G109+J109</f>
        <v>0</v>
      </c>
      <c r="E109" s="237"/>
      <c r="F109" s="90"/>
      <c r="G109" s="247"/>
      <c r="H109" s="237"/>
      <c r="I109" s="90"/>
      <c r="J109" s="247"/>
      <c r="K109" s="237"/>
    </row>
    <row r="110" spans="2:13" s="153" customFormat="1" ht="15.95" customHeight="1" x14ac:dyDescent="0.25">
      <c r="B110" s="151"/>
      <c r="C110" s="98" t="s">
        <v>144</v>
      </c>
      <c r="D110" s="181">
        <f>SUM(D106:D109)</f>
        <v>0</v>
      </c>
      <c r="E110" s="245"/>
      <c r="F110" s="152"/>
      <c r="G110" s="181">
        <f>SUM(G106:G109)</f>
        <v>0</v>
      </c>
      <c r="H110" s="245"/>
      <c r="I110" s="152"/>
      <c r="J110" s="181">
        <f>SUM(J106:J109)</f>
        <v>0</v>
      </c>
      <c r="K110" s="245"/>
      <c r="M110" s="18"/>
    </row>
    <row r="111" spans="2:13" ht="15.95" customHeight="1" x14ac:dyDescent="0.25">
      <c r="B111" s="88">
        <v>12700</v>
      </c>
      <c r="C111" s="96" t="s">
        <v>145</v>
      </c>
      <c r="D111" s="180" t="s">
        <v>44</v>
      </c>
      <c r="E111" s="240"/>
      <c r="F111" s="90"/>
      <c r="G111" s="180" t="s">
        <v>44</v>
      </c>
      <c r="H111" s="240"/>
      <c r="I111" s="90"/>
      <c r="J111" s="180" t="s">
        <v>44</v>
      </c>
      <c r="K111" s="240"/>
    </row>
    <row r="112" spans="2:13" ht="15.95" customHeight="1" x14ac:dyDescent="0.25">
      <c r="B112" s="88">
        <v>12705</v>
      </c>
      <c r="C112" s="97" t="s">
        <v>146</v>
      </c>
      <c r="D112" s="239">
        <f t="shared" ref="D112:D129" si="6">G112+J112</f>
        <v>0</v>
      </c>
      <c r="E112" s="236"/>
      <c r="F112" s="90"/>
      <c r="G112" s="233"/>
      <c r="H112" s="236"/>
      <c r="I112" s="90"/>
      <c r="J112" s="233"/>
      <c r="K112" s="236"/>
    </row>
    <row r="113" spans="2:11" ht="15.95" customHeight="1" x14ac:dyDescent="0.25">
      <c r="B113" s="88">
        <v>12706</v>
      </c>
      <c r="C113" s="97" t="s">
        <v>147</v>
      </c>
      <c r="D113" s="229">
        <f t="shared" si="6"/>
        <v>0</v>
      </c>
      <c r="E113" s="234"/>
      <c r="F113" s="90"/>
      <c r="G113" s="232"/>
      <c r="H113" s="234"/>
      <c r="I113" s="90"/>
      <c r="J113" s="232"/>
      <c r="K113" s="234"/>
    </row>
    <row r="114" spans="2:11" ht="15.95" customHeight="1" x14ac:dyDescent="0.25">
      <c r="B114" s="88">
        <v>12707</v>
      </c>
      <c r="C114" s="97" t="s">
        <v>148</v>
      </c>
      <c r="D114" s="229">
        <f t="shared" si="6"/>
        <v>0</v>
      </c>
      <c r="E114" s="234"/>
      <c r="F114" s="90"/>
      <c r="G114" s="232"/>
      <c r="H114" s="234"/>
      <c r="I114" s="90"/>
      <c r="J114" s="232"/>
      <c r="K114" s="234"/>
    </row>
    <row r="115" spans="2:11" ht="15.95" customHeight="1" x14ac:dyDescent="0.25">
      <c r="B115" s="92">
        <v>12708</v>
      </c>
      <c r="C115" s="99" t="s">
        <v>149</v>
      </c>
      <c r="D115" s="229">
        <f t="shared" si="6"/>
        <v>0</v>
      </c>
      <c r="E115" s="234"/>
      <c r="F115" s="90"/>
      <c r="G115" s="233"/>
      <c r="H115" s="234"/>
      <c r="I115" s="90"/>
      <c r="J115" s="233"/>
      <c r="K115" s="234"/>
    </row>
    <row r="116" spans="2:11" ht="15.95" customHeight="1" x14ac:dyDescent="0.25">
      <c r="B116" s="88">
        <v>12709</v>
      </c>
      <c r="C116" s="97" t="s">
        <v>150</v>
      </c>
      <c r="D116" s="229">
        <f t="shared" si="6"/>
        <v>0</v>
      </c>
      <c r="E116" s="234"/>
      <c r="F116" s="90"/>
      <c r="G116" s="232"/>
      <c r="H116" s="234"/>
      <c r="I116" s="90"/>
      <c r="J116" s="232"/>
      <c r="K116" s="234"/>
    </row>
    <row r="117" spans="2:11" ht="15.95" customHeight="1" x14ac:dyDescent="0.25">
      <c r="B117" s="88">
        <v>12710</v>
      </c>
      <c r="C117" s="97" t="s">
        <v>151</v>
      </c>
      <c r="D117" s="229">
        <f t="shared" si="6"/>
        <v>0</v>
      </c>
      <c r="E117" s="234"/>
      <c r="F117" s="90"/>
      <c r="G117" s="232"/>
      <c r="H117" s="234"/>
      <c r="I117" s="90"/>
      <c r="J117" s="232"/>
      <c r="K117" s="234"/>
    </row>
    <row r="118" spans="2:11" ht="15.95" customHeight="1" x14ac:dyDescent="0.25">
      <c r="B118" s="88">
        <v>12715</v>
      </c>
      <c r="C118" s="97" t="s">
        <v>152</v>
      </c>
      <c r="D118" s="229">
        <f t="shared" si="6"/>
        <v>0</v>
      </c>
      <c r="E118" s="234"/>
      <c r="F118" s="90"/>
      <c r="G118" s="232"/>
      <c r="H118" s="234"/>
      <c r="I118" s="90"/>
      <c r="J118" s="232"/>
      <c r="K118" s="234"/>
    </row>
    <row r="119" spans="2:11" ht="15.95" customHeight="1" x14ac:dyDescent="0.25">
      <c r="B119" s="88">
        <v>12720</v>
      </c>
      <c r="C119" s="97" t="s">
        <v>153</v>
      </c>
      <c r="D119" s="229">
        <f t="shared" si="6"/>
        <v>0</v>
      </c>
      <c r="E119" s="234"/>
      <c r="F119" s="90"/>
      <c r="G119" s="232"/>
      <c r="H119" s="234"/>
      <c r="I119" s="90"/>
      <c r="J119" s="232"/>
      <c r="K119" s="234"/>
    </row>
    <row r="120" spans="2:11" ht="15.95" customHeight="1" x14ac:dyDescent="0.25">
      <c r="B120" s="88">
        <v>12730</v>
      </c>
      <c r="C120" s="97" t="s">
        <v>154</v>
      </c>
      <c r="D120" s="229">
        <f t="shared" si="6"/>
        <v>0</v>
      </c>
      <c r="E120" s="234"/>
      <c r="F120" s="90"/>
      <c r="G120" s="232"/>
      <c r="H120" s="234"/>
      <c r="I120" s="90"/>
      <c r="J120" s="232"/>
      <c r="K120" s="234"/>
    </row>
    <row r="121" spans="2:11" ht="15.95" customHeight="1" x14ac:dyDescent="0.25">
      <c r="B121" s="88">
        <v>12740</v>
      </c>
      <c r="C121" s="97" t="s">
        <v>155</v>
      </c>
      <c r="D121" s="229">
        <f t="shared" si="6"/>
        <v>0</v>
      </c>
      <c r="E121" s="234"/>
      <c r="F121" s="90"/>
      <c r="G121" s="232"/>
      <c r="H121" s="234"/>
      <c r="I121" s="90"/>
      <c r="J121" s="232"/>
      <c r="K121" s="234"/>
    </row>
    <row r="122" spans="2:11" ht="15.95" customHeight="1" x14ac:dyDescent="0.25">
      <c r="B122" s="88">
        <v>12750</v>
      </c>
      <c r="C122" s="97" t="s">
        <v>156</v>
      </c>
      <c r="D122" s="229">
        <f t="shared" si="6"/>
        <v>0</v>
      </c>
      <c r="E122" s="234"/>
      <c r="F122" s="90"/>
      <c r="G122" s="232"/>
      <c r="H122" s="234"/>
      <c r="I122" s="90"/>
      <c r="J122" s="232"/>
      <c r="K122" s="234"/>
    </row>
    <row r="123" spans="2:11" ht="15.95" customHeight="1" x14ac:dyDescent="0.25">
      <c r="B123" s="88">
        <v>12755</v>
      </c>
      <c r="C123" s="97" t="s">
        <v>157</v>
      </c>
      <c r="D123" s="229">
        <f t="shared" si="6"/>
        <v>0</v>
      </c>
      <c r="E123" s="234"/>
      <c r="F123" s="90"/>
      <c r="G123" s="232"/>
      <c r="H123" s="234"/>
      <c r="I123" s="90"/>
      <c r="J123" s="232"/>
      <c r="K123" s="234"/>
    </row>
    <row r="124" spans="2:11" ht="15.95" customHeight="1" x14ac:dyDescent="0.25">
      <c r="B124" s="88">
        <v>12760</v>
      </c>
      <c r="C124" s="97" t="s">
        <v>158</v>
      </c>
      <c r="D124" s="229">
        <f t="shared" si="6"/>
        <v>0</v>
      </c>
      <c r="E124" s="234"/>
      <c r="F124" s="90"/>
      <c r="G124" s="232"/>
      <c r="H124" s="234"/>
      <c r="I124" s="90"/>
      <c r="J124" s="232"/>
      <c r="K124" s="234"/>
    </row>
    <row r="125" spans="2:11" ht="15.95" customHeight="1" x14ac:dyDescent="0.25">
      <c r="B125" s="88">
        <v>12765</v>
      </c>
      <c r="C125" s="97" t="s">
        <v>159</v>
      </c>
      <c r="D125" s="229">
        <f t="shared" si="6"/>
        <v>0</v>
      </c>
      <c r="E125" s="234"/>
      <c r="F125" s="90"/>
      <c r="G125" s="232"/>
      <c r="H125" s="234"/>
      <c r="I125" s="90"/>
      <c r="J125" s="232"/>
      <c r="K125" s="234"/>
    </row>
    <row r="126" spans="2:11" ht="15.95" customHeight="1" x14ac:dyDescent="0.25">
      <c r="B126" s="88">
        <v>12770</v>
      </c>
      <c r="C126" s="97" t="s">
        <v>160</v>
      </c>
      <c r="D126" s="229">
        <f t="shared" si="6"/>
        <v>0</v>
      </c>
      <c r="E126" s="234"/>
      <c r="F126" s="90"/>
      <c r="G126" s="232"/>
      <c r="H126" s="234"/>
      <c r="I126" s="90"/>
      <c r="J126" s="232"/>
      <c r="K126" s="234"/>
    </row>
    <row r="127" spans="2:11" ht="15.95" customHeight="1" x14ac:dyDescent="0.25">
      <c r="B127" s="88">
        <v>12775</v>
      </c>
      <c r="C127" s="97" t="s">
        <v>161</v>
      </c>
      <c r="D127" s="229">
        <f t="shared" si="6"/>
        <v>0</v>
      </c>
      <c r="E127" s="234"/>
      <c r="F127" s="90"/>
      <c r="G127" s="232"/>
      <c r="H127" s="234"/>
      <c r="I127" s="90"/>
      <c r="J127" s="232"/>
      <c r="K127" s="234"/>
    </row>
    <row r="128" spans="2:11" ht="15.95" customHeight="1" x14ac:dyDescent="0.25">
      <c r="B128" s="88">
        <v>12780</v>
      </c>
      <c r="C128" s="97" t="s">
        <v>162</v>
      </c>
      <c r="D128" s="229">
        <f t="shared" si="6"/>
        <v>0</v>
      </c>
      <c r="E128" s="234"/>
      <c r="F128" s="90"/>
      <c r="G128" s="232"/>
      <c r="H128" s="234"/>
      <c r="I128" s="90"/>
      <c r="J128" s="232"/>
      <c r="K128" s="234"/>
    </row>
    <row r="129" spans="2:13" ht="15.95" customHeight="1" x14ac:dyDescent="0.25">
      <c r="B129" s="88">
        <v>12795</v>
      </c>
      <c r="C129" s="97" t="s">
        <v>163</v>
      </c>
      <c r="D129" s="244">
        <f t="shared" si="6"/>
        <v>0</v>
      </c>
      <c r="E129" s="237"/>
      <c r="F129" s="90"/>
      <c r="G129" s="247"/>
      <c r="H129" s="237"/>
      <c r="I129" s="90"/>
      <c r="J129" s="247"/>
      <c r="K129" s="237"/>
    </row>
    <row r="130" spans="2:13" s="153" customFormat="1" ht="15.95" customHeight="1" x14ac:dyDescent="0.25">
      <c r="B130" s="151"/>
      <c r="C130" s="98" t="s">
        <v>164</v>
      </c>
      <c r="D130" s="181">
        <f>SUM(D112:D129)</f>
        <v>0</v>
      </c>
      <c r="E130" s="245"/>
      <c r="F130" s="152"/>
      <c r="G130" s="181">
        <f>SUM(G112:G129)</f>
        <v>0</v>
      </c>
      <c r="H130" s="245"/>
      <c r="I130" s="152"/>
      <c r="J130" s="181">
        <f>SUM(J112:J129)</f>
        <v>0</v>
      </c>
      <c r="K130" s="245"/>
      <c r="M130" s="18"/>
    </row>
    <row r="131" spans="2:13" ht="15.95" customHeight="1" x14ac:dyDescent="0.25">
      <c r="B131" s="88">
        <v>12800</v>
      </c>
      <c r="C131" s="96" t="s">
        <v>165</v>
      </c>
      <c r="D131" s="180" t="s">
        <v>44</v>
      </c>
      <c r="E131" s="240"/>
      <c r="F131" s="90"/>
      <c r="G131" s="180" t="s">
        <v>44</v>
      </c>
      <c r="H131" s="240"/>
      <c r="I131" s="90"/>
      <c r="J131" s="180" t="s">
        <v>44</v>
      </c>
      <c r="K131" s="240"/>
    </row>
    <row r="132" spans="2:13" ht="15.95" customHeight="1" x14ac:dyDescent="0.25">
      <c r="B132" s="88">
        <v>12805</v>
      </c>
      <c r="C132" s="97" t="s">
        <v>166</v>
      </c>
      <c r="D132" s="239">
        <f t="shared" ref="D132:D139" si="7">G132+J132</f>
        <v>0</v>
      </c>
      <c r="E132" s="236"/>
      <c r="F132" s="90"/>
      <c r="G132" s="233"/>
      <c r="H132" s="236"/>
      <c r="I132" s="90"/>
      <c r="J132" s="233"/>
      <c r="K132" s="236"/>
    </row>
    <row r="133" spans="2:13" ht="15.95" customHeight="1" x14ac:dyDescent="0.25">
      <c r="B133" s="88">
        <v>12810</v>
      </c>
      <c r="C133" s="97" t="s">
        <v>167</v>
      </c>
      <c r="D133" s="229">
        <f t="shared" si="7"/>
        <v>0</v>
      </c>
      <c r="E133" s="234"/>
      <c r="F133" s="90"/>
      <c r="G133" s="232"/>
      <c r="H133" s="234"/>
      <c r="I133" s="90"/>
      <c r="J133" s="232"/>
      <c r="K133" s="234"/>
    </row>
    <row r="134" spans="2:13" ht="15.95" customHeight="1" x14ac:dyDescent="0.25">
      <c r="B134" s="88">
        <v>12815</v>
      </c>
      <c r="C134" s="97" t="s">
        <v>168</v>
      </c>
      <c r="D134" s="229">
        <f t="shared" si="7"/>
        <v>0</v>
      </c>
      <c r="E134" s="234"/>
      <c r="F134" s="90"/>
      <c r="G134" s="232"/>
      <c r="H134" s="234"/>
      <c r="I134" s="90"/>
      <c r="J134" s="232"/>
      <c r="K134" s="234"/>
    </row>
    <row r="135" spans="2:13" ht="15.95" customHeight="1" x14ac:dyDescent="0.25">
      <c r="B135" s="88">
        <v>12820</v>
      </c>
      <c r="C135" s="97" t="s">
        <v>169</v>
      </c>
      <c r="D135" s="229">
        <f t="shared" si="7"/>
        <v>0</v>
      </c>
      <c r="E135" s="234"/>
      <c r="F135" s="90"/>
      <c r="G135" s="232"/>
      <c r="H135" s="234"/>
      <c r="I135" s="90"/>
      <c r="J135" s="232"/>
      <c r="K135" s="234"/>
    </row>
    <row r="136" spans="2:13" ht="15.95" customHeight="1" x14ac:dyDescent="0.25">
      <c r="B136" s="88">
        <v>12825</v>
      </c>
      <c r="C136" s="97" t="s">
        <v>170</v>
      </c>
      <c r="D136" s="229">
        <f t="shared" si="7"/>
        <v>0</v>
      </c>
      <c r="E136" s="234"/>
      <c r="F136" s="90"/>
      <c r="G136" s="232"/>
      <c r="H136" s="234"/>
      <c r="I136" s="90"/>
      <c r="J136" s="232"/>
      <c r="K136" s="234"/>
    </row>
    <row r="137" spans="2:13" ht="15.95" customHeight="1" x14ac:dyDescent="0.25">
      <c r="B137" s="88">
        <v>12830</v>
      </c>
      <c r="C137" s="97" t="s">
        <v>171</v>
      </c>
      <c r="D137" s="229">
        <f t="shared" si="7"/>
        <v>0</v>
      </c>
      <c r="E137" s="234"/>
      <c r="F137" s="90"/>
      <c r="G137" s="232"/>
      <c r="H137" s="234"/>
      <c r="I137" s="90"/>
      <c r="J137" s="232"/>
      <c r="K137" s="234"/>
    </row>
    <row r="138" spans="2:13" ht="15.95" customHeight="1" x14ac:dyDescent="0.25">
      <c r="B138" s="88">
        <v>12835</v>
      </c>
      <c r="C138" s="97" t="s">
        <v>172</v>
      </c>
      <c r="D138" s="229">
        <f t="shared" si="7"/>
        <v>0</v>
      </c>
      <c r="E138" s="234"/>
      <c r="F138" s="90"/>
      <c r="G138" s="232"/>
      <c r="H138" s="234"/>
      <c r="I138" s="90"/>
      <c r="J138" s="232"/>
      <c r="K138" s="234"/>
    </row>
    <row r="139" spans="2:13" ht="15.95" customHeight="1" x14ac:dyDescent="0.25">
      <c r="B139" s="88">
        <v>12845</v>
      </c>
      <c r="C139" s="97" t="s">
        <v>173</v>
      </c>
      <c r="D139" s="244">
        <f t="shared" si="7"/>
        <v>0</v>
      </c>
      <c r="E139" s="237"/>
      <c r="F139" s="90"/>
      <c r="G139" s="247"/>
      <c r="H139" s="237"/>
      <c r="I139" s="90"/>
      <c r="J139" s="247"/>
      <c r="K139" s="237"/>
    </row>
    <row r="140" spans="2:13" s="153" customFormat="1" ht="15.95" customHeight="1" x14ac:dyDescent="0.25">
      <c r="B140" s="151"/>
      <c r="C140" s="98" t="s">
        <v>174</v>
      </c>
      <c r="D140" s="181">
        <f>SUM(D132:D139)</f>
        <v>0</v>
      </c>
      <c r="E140" s="245"/>
      <c r="F140" s="152"/>
      <c r="G140" s="181">
        <f>SUM(G132:G139)</f>
        <v>0</v>
      </c>
      <c r="H140" s="245"/>
      <c r="I140" s="152"/>
      <c r="J140" s="181">
        <f>SUM(J132:J139)</f>
        <v>0</v>
      </c>
      <c r="K140" s="245"/>
      <c r="M140" s="18"/>
    </row>
    <row r="141" spans="2:13" ht="15.95" customHeight="1" x14ac:dyDescent="0.25">
      <c r="B141" s="88">
        <v>12850</v>
      </c>
      <c r="C141" s="96" t="s">
        <v>175</v>
      </c>
      <c r="D141" s="180" t="s">
        <v>44</v>
      </c>
      <c r="E141" s="240"/>
      <c r="F141" s="90"/>
      <c r="G141" s="180" t="s">
        <v>44</v>
      </c>
      <c r="H141" s="240"/>
      <c r="I141" s="90"/>
      <c r="J141" s="180" t="s">
        <v>44</v>
      </c>
      <c r="K141" s="240"/>
    </row>
    <row r="142" spans="2:13" ht="15.95" customHeight="1" x14ac:dyDescent="0.25">
      <c r="B142" s="88">
        <v>12855</v>
      </c>
      <c r="C142" s="97" t="s">
        <v>176</v>
      </c>
      <c r="D142" s="239">
        <f t="shared" ref="D142:D149" si="8">G142+J142</f>
        <v>0</v>
      </c>
      <c r="E142" s="236"/>
      <c r="F142" s="90"/>
      <c r="G142" s="233"/>
      <c r="H142" s="236"/>
      <c r="I142" s="90"/>
      <c r="J142" s="233"/>
      <c r="K142" s="236"/>
    </row>
    <row r="143" spans="2:13" ht="15.95" customHeight="1" x14ac:dyDescent="0.25">
      <c r="B143" s="88">
        <v>12859</v>
      </c>
      <c r="C143" s="97" t="s">
        <v>177</v>
      </c>
      <c r="D143" s="229">
        <f t="shared" si="8"/>
        <v>0</v>
      </c>
      <c r="E143" s="234"/>
      <c r="F143" s="90"/>
      <c r="G143" s="232"/>
      <c r="H143" s="234"/>
      <c r="I143" s="90"/>
      <c r="J143" s="232"/>
      <c r="K143" s="234"/>
    </row>
    <row r="144" spans="2:13" ht="15.95" customHeight="1" x14ac:dyDescent="0.25">
      <c r="B144" s="88">
        <v>12860</v>
      </c>
      <c r="C144" s="97" t="s">
        <v>178</v>
      </c>
      <c r="D144" s="229">
        <f t="shared" si="8"/>
        <v>0</v>
      </c>
      <c r="E144" s="234"/>
      <c r="F144" s="90"/>
      <c r="G144" s="232"/>
      <c r="H144" s="234"/>
      <c r="I144" s="90"/>
      <c r="J144" s="232"/>
      <c r="K144" s="234"/>
    </row>
    <row r="145" spans="2:13" ht="15.95" customHeight="1" x14ac:dyDescent="0.25">
      <c r="B145" s="88">
        <v>12861</v>
      </c>
      <c r="C145" s="97" t="s">
        <v>179</v>
      </c>
      <c r="D145" s="229">
        <f t="shared" si="8"/>
        <v>0</v>
      </c>
      <c r="E145" s="234"/>
      <c r="F145" s="90"/>
      <c r="G145" s="232"/>
      <c r="H145" s="234"/>
      <c r="I145" s="90"/>
      <c r="J145" s="232"/>
      <c r="K145" s="234"/>
    </row>
    <row r="146" spans="2:13" ht="15.95" customHeight="1" x14ac:dyDescent="0.25">
      <c r="B146" s="88">
        <v>12862</v>
      </c>
      <c r="C146" s="97" t="s">
        <v>180</v>
      </c>
      <c r="D146" s="229">
        <f t="shared" si="8"/>
        <v>0</v>
      </c>
      <c r="E146" s="234"/>
      <c r="F146" s="90"/>
      <c r="G146" s="232"/>
      <c r="H146" s="234"/>
      <c r="I146" s="90"/>
      <c r="J146" s="232"/>
      <c r="K146" s="234"/>
    </row>
    <row r="147" spans="2:13" ht="15.95" customHeight="1" x14ac:dyDescent="0.25">
      <c r="B147" s="88">
        <v>12863</v>
      </c>
      <c r="C147" s="97" t="s">
        <v>181</v>
      </c>
      <c r="D147" s="229">
        <f t="shared" si="8"/>
        <v>0</v>
      </c>
      <c r="E147" s="234"/>
      <c r="F147" s="90"/>
      <c r="G147" s="232"/>
      <c r="H147" s="234"/>
      <c r="I147" s="90"/>
      <c r="J147" s="232"/>
      <c r="K147" s="234"/>
    </row>
    <row r="148" spans="2:13" ht="15.95" customHeight="1" x14ac:dyDescent="0.25">
      <c r="B148" s="88">
        <v>12864</v>
      </c>
      <c r="C148" s="97" t="s">
        <v>182</v>
      </c>
      <c r="D148" s="229">
        <f t="shared" si="8"/>
        <v>0</v>
      </c>
      <c r="E148" s="234"/>
      <c r="F148" s="90"/>
      <c r="G148" s="232"/>
      <c r="H148" s="234"/>
      <c r="I148" s="90"/>
      <c r="J148" s="232"/>
      <c r="K148" s="234"/>
    </row>
    <row r="149" spans="2:13" ht="15.95" customHeight="1" x14ac:dyDescent="0.25">
      <c r="B149" s="88">
        <v>12865</v>
      </c>
      <c r="C149" s="97" t="s">
        <v>183</v>
      </c>
      <c r="D149" s="244">
        <f t="shared" si="8"/>
        <v>0</v>
      </c>
      <c r="E149" s="237"/>
      <c r="F149" s="90"/>
      <c r="G149" s="247"/>
      <c r="H149" s="237"/>
      <c r="I149" s="90"/>
      <c r="J149" s="247"/>
      <c r="K149" s="237"/>
    </row>
    <row r="150" spans="2:13" s="153" customFormat="1" ht="15.95" customHeight="1" x14ac:dyDescent="0.25">
      <c r="B150" s="151"/>
      <c r="C150" s="98" t="s">
        <v>184</v>
      </c>
      <c r="D150" s="181">
        <f>SUM(D142:D149)</f>
        <v>0</v>
      </c>
      <c r="E150" s="245"/>
      <c r="F150" s="152"/>
      <c r="G150" s="181">
        <f>SUM(G142:G149)</f>
        <v>0</v>
      </c>
      <c r="H150" s="245"/>
      <c r="I150" s="152"/>
      <c r="J150" s="181">
        <f>SUM(J142:J149)</f>
        <v>0</v>
      </c>
      <c r="K150" s="245"/>
      <c r="M150" s="18"/>
    </row>
    <row r="151" spans="2:13" s="18" customFormat="1" ht="15.95" customHeight="1" x14ac:dyDescent="0.25">
      <c r="B151" s="89"/>
      <c r="C151" s="96" t="s">
        <v>185</v>
      </c>
      <c r="D151" s="183">
        <f>SUM(D16,D26,D37,D43,D64,D86,D104,D110,D130,D140,D150)</f>
        <v>0</v>
      </c>
      <c r="E151" s="241"/>
      <c r="F151" s="93"/>
      <c r="G151" s="183">
        <f>SUM(G16,G26,G37,G43,G64,G86,G104,G110,G130,G140,G150)</f>
        <v>0</v>
      </c>
      <c r="H151" s="241"/>
      <c r="I151" s="93"/>
      <c r="J151" s="183">
        <f>SUM(J16,J26,J37,J43,J64,J86,J104,J110,J130,J140,J150)</f>
        <v>0</v>
      </c>
      <c r="K151" s="241"/>
      <c r="M151" s="17"/>
    </row>
    <row r="152" spans="2:13" ht="15.95" customHeight="1" x14ac:dyDescent="0.25">
      <c r="B152" s="88">
        <v>12900</v>
      </c>
      <c r="C152" s="96" t="s">
        <v>186</v>
      </c>
      <c r="D152" s="180" t="s">
        <v>44</v>
      </c>
      <c r="E152" s="240"/>
      <c r="F152" s="90"/>
      <c r="G152" s="180" t="s">
        <v>44</v>
      </c>
      <c r="H152" s="240"/>
      <c r="I152" s="90"/>
      <c r="J152" s="180" t="s">
        <v>44</v>
      </c>
      <c r="K152" s="240"/>
    </row>
    <row r="153" spans="2:13" ht="15.95" customHeight="1" x14ac:dyDescent="0.25">
      <c r="B153" s="88">
        <v>12910</v>
      </c>
      <c r="C153" s="97" t="s">
        <v>187</v>
      </c>
      <c r="D153" s="239">
        <f>G153+J153</f>
        <v>0</v>
      </c>
      <c r="E153" s="236"/>
      <c r="F153" s="90"/>
      <c r="G153" s="233"/>
      <c r="H153" s="236"/>
      <c r="I153" s="90"/>
      <c r="J153" s="233"/>
      <c r="K153" s="236"/>
    </row>
    <row r="154" spans="2:13" ht="15.95" customHeight="1" x14ac:dyDescent="0.25">
      <c r="B154" s="88">
        <v>12921</v>
      </c>
      <c r="C154" s="97" t="s">
        <v>188</v>
      </c>
      <c r="D154" s="229">
        <f>G154+J154</f>
        <v>0</v>
      </c>
      <c r="E154" s="234"/>
      <c r="F154" s="90"/>
      <c r="G154" s="232"/>
      <c r="H154" s="234"/>
      <c r="I154" s="90"/>
      <c r="J154" s="232"/>
      <c r="K154" s="234"/>
    </row>
    <row r="155" spans="2:13" ht="15.95" customHeight="1" x14ac:dyDescent="0.25">
      <c r="B155" s="88">
        <v>12922</v>
      </c>
      <c r="C155" s="97" t="s">
        <v>189</v>
      </c>
      <c r="D155" s="229">
        <f>G155+J155</f>
        <v>0</v>
      </c>
      <c r="E155" s="234"/>
      <c r="F155" s="90"/>
      <c r="G155" s="232"/>
      <c r="H155" s="234"/>
      <c r="I155" s="90"/>
      <c r="J155" s="232"/>
      <c r="K155" s="234"/>
    </row>
    <row r="156" spans="2:13" ht="15.95" customHeight="1" x14ac:dyDescent="0.25">
      <c r="B156" s="88">
        <v>12945</v>
      </c>
      <c r="C156" s="97" t="s">
        <v>190</v>
      </c>
      <c r="D156" s="229">
        <f>G156+J156</f>
        <v>0</v>
      </c>
      <c r="E156" s="235"/>
      <c r="F156" s="90"/>
      <c r="G156" s="232"/>
      <c r="H156" s="235"/>
      <c r="I156" s="90"/>
      <c r="J156" s="232"/>
      <c r="K156" s="235"/>
    </row>
    <row r="157" spans="2:13" s="153" customFormat="1" ht="15.95" customHeight="1" thickBot="1" x14ac:dyDescent="0.3">
      <c r="B157" s="155"/>
      <c r="C157" s="100" t="s">
        <v>191</v>
      </c>
      <c r="D157" s="238">
        <f>SUM(D153:D156)</f>
        <v>0</v>
      </c>
      <c r="E157" s="249"/>
      <c r="F157" s="152"/>
      <c r="G157" s="238">
        <f>SUM(G153:G156)</f>
        <v>0</v>
      </c>
      <c r="H157" s="249"/>
      <c r="I157" s="152"/>
      <c r="J157" s="238">
        <f>SUM(J153:J156)</f>
        <v>0</v>
      </c>
      <c r="K157" s="249"/>
    </row>
    <row r="158" spans="2:13" s="18" customFormat="1" ht="15.95" customHeight="1" thickTop="1" thickBot="1" x14ac:dyDescent="0.3">
      <c r="B158" s="94"/>
      <c r="C158" s="101" t="s">
        <v>192</v>
      </c>
      <c r="D158" s="184">
        <f>D151-D157</f>
        <v>0</v>
      </c>
      <c r="E158" s="248"/>
      <c r="F158" s="95"/>
      <c r="G158" s="184">
        <f>G151-G157</f>
        <v>0</v>
      </c>
      <c r="H158" s="248"/>
      <c r="I158" s="95"/>
      <c r="J158" s="184">
        <f>J151-J157</f>
        <v>0</v>
      </c>
      <c r="K158" s="248"/>
    </row>
    <row r="159" spans="2:13" x14ac:dyDescent="0.25">
      <c r="B159" s="7"/>
      <c r="C159" s="8"/>
      <c r="F159" s="21"/>
      <c r="G159" s="9"/>
      <c r="I159" s="21"/>
      <c r="J159" s="9"/>
    </row>
    <row r="160" spans="2:13" x14ac:dyDescent="0.25">
      <c r="B160" s="10" t="s">
        <v>289</v>
      </c>
      <c r="C160" s="8"/>
      <c r="G160" s="9"/>
      <c r="J160" s="9"/>
    </row>
    <row r="161" spans="2:11" ht="79.5" customHeight="1" x14ac:dyDescent="0.25">
      <c r="B161" s="284" t="s">
        <v>287</v>
      </c>
      <c r="C161" s="284"/>
      <c r="D161" s="284"/>
      <c r="E161" s="284"/>
      <c r="F161" s="284"/>
      <c r="G161" s="284"/>
      <c r="H161" s="284"/>
      <c r="I161" s="284"/>
      <c r="J161" s="284"/>
      <c r="K161" s="284"/>
    </row>
    <row r="162" spans="2:11" x14ac:dyDescent="0.25">
      <c r="B162" s="11"/>
      <c r="C162" s="8"/>
      <c r="G162" s="9"/>
      <c r="J162" s="9"/>
    </row>
    <row r="163" spans="2:11" x14ac:dyDescent="0.25">
      <c r="B163" s="7"/>
      <c r="C163" s="7"/>
      <c r="D163" s="12"/>
    </row>
    <row r="164" spans="2:11" x14ac:dyDescent="0.25">
      <c r="B164" s="7"/>
      <c r="C164" s="7"/>
      <c r="D164" s="12"/>
    </row>
    <row r="165" spans="2:11" x14ac:dyDescent="0.25">
      <c r="B165" s="7"/>
      <c r="C165" s="7"/>
      <c r="D165" s="12"/>
    </row>
    <row r="166" spans="2:11" x14ac:dyDescent="0.25">
      <c r="B166" s="7"/>
      <c r="C166" s="7"/>
      <c r="D166" s="12"/>
    </row>
  </sheetData>
  <sheetProtection algorithmName="SHA-512" hashValue="EDgasE8U1K9Bcs5hbJpj0IEfvfRxMCxXyXvDauBsizKezOiWCTLuckhgKeDsehCya0aRKTOpmUazIrn4iBBknw==" saltValue="m6LtbqP9uO/Q8DzJ9l+lsA==" spinCount="100000" sheet="1" objects="1" scenarios="1" formatRows="0"/>
  <mergeCells count="7">
    <mergeCell ref="B1:D1"/>
    <mergeCell ref="B2:I2"/>
    <mergeCell ref="B161:K161"/>
    <mergeCell ref="C3:K3"/>
    <mergeCell ref="G6:H6"/>
    <mergeCell ref="J6:K6"/>
    <mergeCell ref="B5:E6"/>
  </mergeCells>
  <phoneticPr fontId="17" type="noConversion"/>
  <printOptions horizontalCentered="1"/>
  <pageMargins left="0.43307086614173229" right="0.31496062992125984" top="0.31496062992125984" bottom="0.47244094488188981" header="0.51181102362204722" footer="0.27559055118110237"/>
  <pageSetup scale="75" orientation="landscape" r:id="rId1"/>
  <headerFooter alignWithMargins="0">
    <oddFooter>&amp;C&amp;9&amp;P of &amp;N&amp;RPLC-007 (2017-07-24) BC Housing Capital Budget Format and Coding</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5657B-BD84-4C12-930C-7CBF58F5A6DE}">
  <dimension ref="A1:K87"/>
  <sheetViews>
    <sheetView showGridLines="0" topLeftCell="A15" zoomScaleNormal="100" workbookViewId="0">
      <selection activeCell="G15" sqref="G15"/>
    </sheetView>
  </sheetViews>
  <sheetFormatPr defaultColWidth="8.7109375" defaultRowHeight="15" x14ac:dyDescent="0.25"/>
  <cols>
    <col min="1" max="1" width="6.42578125" style="11" customWidth="1"/>
    <col min="2" max="2" width="54.28515625" style="11" customWidth="1"/>
    <col min="3" max="10" width="16" style="11" customWidth="1"/>
    <col min="11" max="11" width="51" style="11" customWidth="1"/>
    <col min="12" max="16384" width="8.7109375" style="11"/>
  </cols>
  <sheetData>
    <row r="1" spans="1:11" ht="33.75" customHeight="1" x14ac:dyDescent="0.25">
      <c r="B1" s="282" t="s">
        <v>392</v>
      </c>
      <c r="C1" s="288"/>
      <c r="F1" s="76"/>
    </row>
    <row r="2" spans="1:11" ht="15" customHeight="1" x14ac:dyDescent="0.25">
      <c r="A2" s="77"/>
      <c r="B2" s="283" t="s">
        <v>204</v>
      </c>
      <c r="C2" s="253"/>
      <c r="D2" s="253"/>
      <c r="E2" s="253"/>
      <c r="F2" s="253"/>
      <c r="G2" s="253"/>
      <c r="H2" s="253"/>
      <c r="I2" s="253"/>
      <c r="J2" s="253"/>
      <c r="K2" s="253"/>
    </row>
    <row r="3" spans="1:11" ht="15" customHeight="1" x14ac:dyDescent="0.25">
      <c r="A3" s="77"/>
      <c r="B3" s="146"/>
      <c r="C3" s="147"/>
      <c r="D3" s="147"/>
      <c r="E3" s="147"/>
      <c r="F3" s="147"/>
      <c r="G3" s="147"/>
      <c r="H3" s="147"/>
      <c r="I3" s="147"/>
      <c r="J3" s="147"/>
      <c r="K3" s="147"/>
    </row>
    <row r="4" spans="1:11" s="17" customFormat="1" ht="15" customHeight="1" x14ac:dyDescent="0.25">
      <c r="B4" s="52" t="s">
        <v>332</v>
      </c>
      <c r="C4" s="52"/>
      <c r="D4" s="52"/>
      <c r="E4" s="52"/>
      <c r="F4" s="52"/>
      <c r="G4" s="52"/>
      <c r="H4" s="52"/>
      <c r="I4" s="20"/>
      <c r="J4" s="4"/>
      <c r="K4" s="4"/>
    </row>
    <row r="5" spans="1:11" ht="81" customHeight="1" x14ac:dyDescent="0.25">
      <c r="A5" s="77"/>
      <c r="B5" s="287" t="s">
        <v>383</v>
      </c>
      <c r="C5" s="287"/>
      <c r="D5" s="287"/>
      <c r="E5" s="287"/>
      <c r="F5" s="287"/>
      <c r="G5" s="147"/>
      <c r="H5" s="147"/>
      <c r="I5" s="147"/>
      <c r="J5" s="147"/>
      <c r="K5" s="147"/>
    </row>
    <row r="6" spans="1:11" ht="17.100000000000001" customHeight="1" x14ac:dyDescent="0.25">
      <c r="B6" s="141"/>
      <c r="C6" s="141"/>
      <c r="D6" s="141"/>
      <c r="E6" s="141"/>
      <c r="F6" s="78"/>
      <c r="G6" s="141"/>
      <c r="H6" s="141"/>
      <c r="I6" s="141"/>
      <c r="J6" s="141"/>
      <c r="K6" s="141"/>
    </row>
    <row r="7" spans="1:11" ht="30" customHeight="1" x14ac:dyDescent="0.25">
      <c r="B7" s="74" t="s">
        <v>205</v>
      </c>
      <c r="C7" s="300" t="s">
        <v>206</v>
      </c>
      <c r="D7" s="300"/>
      <c r="E7" s="301" t="s">
        <v>207</v>
      </c>
      <c r="F7" s="301"/>
      <c r="G7" s="302" t="s">
        <v>208</v>
      </c>
      <c r="H7" s="302"/>
      <c r="I7" s="306" t="s">
        <v>341</v>
      </c>
      <c r="J7" s="306"/>
      <c r="K7" s="299" t="s">
        <v>342</v>
      </c>
    </row>
    <row r="8" spans="1:11" ht="45" customHeight="1" x14ac:dyDescent="0.25">
      <c r="B8" s="178" t="s">
        <v>209</v>
      </c>
      <c r="C8" s="215" t="s">
        <v>210</v>
      </c>
      <c r="D8" s="215" t="s">
        <v>211</v>
      </c>
      <c r="E8" s="144" t="s">
        <v>210</v>
      </c>
      <c r="F8" s="144" t="s">
        <v>211</v>
      </c>
      <c r="G8" s="145" t="s">
        <v>210</v>
      </c>
      <c r="H8" s="145" t="s">
        <v>211</v>
      </c>
      <c r="I8" s="143" t="s">
        <v>212</v>
      </c>
      <c r="J8" s="143" t="s">
        <v>213</v>
      </c>
      <c r="K8" s="299"/>
    </row>
    <row r="9" spans="1:11" ht="15.75" customHeight="1" x14ac:dyDescent="0.25">
      <c r="B9" s="212" t="s">
        <v>7</v>
      </c>
      <c r="C9" s="72"/>
      <c r="D9" s="73"/>
      <c r="E9" s="72"/>
      <c r="F9" s="73"/>
      <c r="G9" s="72"/>
      <c r="H9" s="73"/>
      <c r="I9" s="205">
        <f>SUM(C9,E9,G9)</f>
        <v>0</v>
      </c>
      <c r="J9" s="206">
        <f>(H9*G9)+(F9*E9)+(D9*C9)</f>
        <v>0</v>
      </c>
      <c r="K9" s="137"/>
    </row>
    <row r="10" spans="1:11" ht="15.75" customHeight="1" x14ac:dyDescent="0.25">
      <c r="B10" s="212" t="s">
        <v>214</v>
      </c>
      <c r="C10" s="72"/>
      <c r="D10" s="73"/>
      <c r="E10" s="72"/>
      <c r="F10" s="73"/>
      <c r="G10" s="72"/>
      <c r="H10" s="73"/>
      <c r="I10" s="205">
        <f t="shared" ref="I10:I14" si="0">SUM(C10,E10,G10)</f>
        <v>0</v>
      </c>
      <c r="J10" s="206">
        <f t="shared" ref="J10:J14" si="1">(H10*G10)+(F10*E10)+(D10*C10)</f>
        <v>0</v>
      </c>
      <c r="K10" s="137"/>
    </row>
    <row r="11" spans="1:11" ht="15.75" customHeight="1" x14ac:dyDescent="0.25">
      <c r="B11" s="212" t="s">
        <v>215</v>
      </c>
      <c r="C11" s="72"/>
      <c r="D11" s="73"/>
      <c r="E11" s="72"/>
      <c r="F11" s="73"/>
      <c r="G11" s="72"/>
      <c r="H11" s="73"/>
      <c r="I11" s="205">
        <f t="shared" si="0"/>
        <v>0</v>
      </c>
      <c r="J11" s="206">
        <f t="shared" si="1"/>
        <v>0</v>
      </c>
      <c r="K11" s="137"/>
    </row>
    <row r="12" spans="1:11" ht="15.75" customHeight="1" x14ac:dyDescent="0.25">
      <c r="B12" s="212" t="s">
        <v>216</v>
      </c>
      <c r="C12" s="72"/>
      <c r="D12" s="73"/>
      <c r="E12" s="72"/>
      <c r="F12" s="73"/>
      <c r="G12" s="72"/>
      <c r="H12" s="73"/>
      <c r="I12" s="205">
        <f t="shared" si="0"/>
        <v>0</v>
      </c>
      <c r="J12" s="206">
        <f t="shared" si="1"/>
        <v>0</v>
      </c>
      <c r="K12" s="137"/>
    </row>
    <row r="13" spans="1:11" ht="15.75" customHeight="1" x14ac:dyDescent="0.25">
      <c r="B13" s="212" t="s">
        <v>217</v>
      </c>
      <c r="C13" s="72"/>
      <c r="D13" s="73"/>
      <c r="E13" s="72"/>
      <c r="F13" s="73"/>
      <c r="G13" s="72"/>
      <c r="H13" s="73"/>
      <c r="I13" s="205">
        <f t="shared" si="0"/>
        <v>0</v>
      </c>
      <c r="J13" s="206">
        <f t="shared" si="1"/>
        <v>0</v>
      </c>
      <c r="K13" s="137"/>
    </row>
    <row r="14" spans="1:11" ht="15.75" customHeight="1" thickBot="1" x14ac:dyDescent="0.3">
      <c r="B14" s="213" t="s">
        <v>290</v>
      </c>
      <c r="C14" s="161"/>
      <c r="D14" s="162"/>
      <c r="E14" s="161"/>
      <c r="F14" s="162"/>
      <c r="G14" s="161"/>
      <c r="H14" s="162"/>
      <c r="I14" s="207">
        <f t="shared" si="0"/>
        <v>0</v>
      </c>
      <c r="J14" s="208">
        <f t="shared" si="1"/>
        <v>0</v>
      </c>
      <c r="K14" s="137"/>
    </row>
    <row r="15" spans="1:11" ht="15.75" customHeight="1" thickTop="1" x14ac:dyDescent="0.25">
      <c r="B15" s="214" t="s">
        <v>218</v>
      </c>
      <c r="C15" s="209">
        <f>SUM(C9:C14)</f>
        <v>0</v>
      </c>
      <c r="D15" s="210">
        <f>SUMPRODUCT(C9:C14,D9:D14)</f>
        <v>0</v>
      </c>
      <c r="E15" s="211">
        <f>SUM(E9:E14)</f>
        <v>0</v>
      </c>
      <c r="F15" s="210">
        <f>SUMPRODUCT(E9:E14,F9:F14)</f>
        <v>0</v>
      </c>
      <c r="G15" s="209">
        <f>SUM(G9:G14)</f>
        <v>0</v>
      </c>
      <c r="H15" s="210">
        <f>SUMPRODUCT(G9:G14,H9:H14)</f>
        <v>0</v>
      </c>
      <c r="I15" s="209">
        <f>SUM(I9:I14)</f>
        <v>0</v>
      </c>
      <c r="J15" s="210">
        <f>SUM(J9:J14)</f>
        <v>0</v>
      </c>
      <c r="K15" s="160"/>
    </row>
    <row r="17" spans="2:11" ht="30" customHeight="1" x14ac:dyDescent="0.25">
      <c r="B17" s="140" t="s">
        <v>219</v>
      </c>
      <c r="C17" s="141"/>
      <c r="D17" s="141"/>
      <c r="E17" s="141"/>
      <c r="F17" s="78"/>
      <c r="G17" s="141"/>
      <c r="H17" s="141"/>
      <c r="I17" s="141"/>
      <c r="J17" s="141"/>
      <c r="K17" s="141"/>
    </row>
    <row r="18" spans="2:11" ht="67.5" customHeight="1" x14ac:dyDescent="0.25">
      <c r="B18" s="142" t="s">
        <v>220</v>
      </c>
      <c r="C18" s="142" t="s">
        <v>221</v>
      </c>
      <c r="D18" s="142" t="s">
        <v>352</v>
      </c>
      <c r="E18" s="303" t="s">
        <v>353</v>
      </c>
      <c r="F18" s="303"/>
      <c r="G18" s="303"/>
      <c r="H18" s="303" t="s">
        <v>351</v>
      </c>
      <c r="I18" s="303"/>
      <c r="J18" s="105"/>
      <c r="K18" s="83"/>
    </row>
    <row r="19" spans="2:11" s="81" customFormat="1" x14ac:dyDescent="0.25">
      <c r="B19" s="102" t="s">
        <v>222</v>
      </c>
      <c r="C19" s="83"/>
      <c r="D19" s="79"/>
      <c r="E19" s="79"/>
      <c r="F19" s="86"/>
      <c r="G19" s="87"/>
      <c r="H19" s="87"/>
      <c r="I19" s="87"/>
      <c r="J19" s="86"/>
      <c r="K19" s="86"/>
    </row>
    <row r="20" spans="2:11" s="77" customFormat="1" x14ac:dyDescent="0.25">
      <c r="B20" s="138" t="s">
        <v>223</v>
      </c>
      <c r="C20" s="82"/>
      <c r="D20" s="82"/>
      <c r="E20" s="82"/>
      <c r="F20" s="86"/>
      <c r="G20" s="87"/>
      <c r="H20" s="87"/>
      <c r="I20" s="87"/>
      <c r="J20" s="86"/>
      <c r="K20" s="86"/>
    </row>
    <row r="21" spans="2:11" ht="15" customHeight="1" x14ac:dyDescent="0.25">
      <c r="B21" s="212" t="s">
        <v>224</v>
      </c>
      <c r="C21" s="190">
        <f>J15</f>
        <v>0</v>
      </c>
      <c r="D21" s="190">
        <f>C21*12</f>
        <v>0</v>
      </c>
      <c r="E21" s="291"/>
      <c r="F21" s="292"/>
      <c r="G21" s="293"/>
      <c r="H21" s="304"/>
      <c r="I21" s="304"/>
      <c r="J21" s="105"/>
      <c r="K21" s="86"/>
    </row>
    <row r="22" spans="2:11" ht="15" customHeight="1" x14ac:dyDescent="0.25">
      <c r="B22" s="216" t="s">
        <v>343</v>
      </c>
      <c r="C22" s="134"/>
      <c r="D22" s="190">
        <f>C22*12</f>
        <v>0</v>
      </c>
      <c r="E22" s="291"/>
      <c r="F22" s="292"/>
      <c r="G22" s="293"/>
      <c r="H22" s="305" t="s">
        <v>225</v>
      </c>
      <c r="I22" s="305"/>
      <c r="J22" s="105"/>
      <c r="K22" s="86"/>
    </row>
    <row r="23" spans="2:11" s="77" customFormat="1" x14ac:dyDescent="0.25">
      <c r="B23" s="138" t="s">
        <v>226</v>
      </c>
      <c r="C23" s="82"/>
      <c r="D23" s="82"/>
      <c r="E23" s="136"/>
      <c r="F23" s="136"/>
      <c r="G23" s="136"/>
      <c r="H23" s="87"/>
      <c r="I23" s="83"/>
      <c r="J23" s="105"/>
      <c r="K23" s="87"/>
    </row>
    <row r="24" spans="2:11" ht="15" customHeight="1" x14ac:dyDescent="0.25">
      <c r="B24" s="212" t="s">
        <v>344</v>
      </c>
      <c r="C24" s="134"/>
      <c r="D24" s="190">
        <f t="shared" ref="D24:D30" si="2">C24*12</f>
        <v>0</v>
      </c>
      <c r="E24" s="291"/>
      <c r="F24" s="292"/>
      <c r="G24" s="293"/>
      <c r="H24" s="309" t="s">
        <v>227</v>
      </c>
      <c r="I24" s="310"/>
      <c r="J24" s="105"/>
      <c r="K24" s="86"/>
    </row>
    <row r="25" spans="2:11" x14ac:dyDescent="0.25">
      <c r="B25" s="212" t="s">
        <v>345</v>
      </c>
      <c r="C25" s="134"/>
      <c r="D25" s="190">
        <f t="shared" si="2"/>
        <v>0</v>
      </c>
      <c r="E25" s="291"/>
      <c r="F25" s="292"/>
      <c r="G25" s="293"/>
      <c r="H25" s="311"/>
      <c r="I25" s="312"/>
      <c r="J25" s="105"/>
      <c r="K25" s="86"/>
    </row>
    <row r="26" spans="2:11" x14ac:dyDescent="0.25">
      <c r="B26" s="212" t="s">
        <v>346</v>
      </c>
      <c r="C26" s="134"/>
      <c r="D26" s="190">
        <f t="shared" si="2"/>
        <v>0</v>
      </c>
      <c r="E26" s="291"/>
      <c r="F26" s="292"/>
      <c r="G26" s="293"/>
      <c r="H26" s="311"/>
      <c r="I26" s="312"/>
      <c r="J26" s="105"/>
      <c r="K26" s="86"/>
    </row>
    <row r="27" spans="2:11" x14ac:dyDescent="0.25">
      <c r="B27" s="217" t="s">
        <v>347</v>
      </c>
      <c r="C27" s="134"/>
      <c r="D27" s="190">
        <f t="shared" si="2"/>
        <v>0</v>
      </c>
      <c r="E27" s="291"/>
      <c r="F27" s="292"/>
      <c r="G27" s="293"/>
      <c r="H27" s="311"/>
      <c r="I27" s="312"/>
      <c r="J27" s="105"/>
      <c r="K27" s="86"/>
    </row>
    <row r="28" spans="2:11" x14ac:dyDescent="0.25">
      <c r="B28" s="212" t="s">
        <v>348</v>
      </c>
      <c r="C28" s="134"/>
      <c r="D28" s="190">
        <f t="shared" si="2"/>
        <v>0</v>
      </c>
      <c r="E28" s="291"/>
      <c r="F28" s="292"/>
      <c r="G28" s="293"/>
      <c r="H28" s="311"/>
      <c r="I28" s="312"/>
      <c r="J28" s="105"/>
      <c r="K28" s="86"/>
    </row>
    <row r="29" spans="2:11" x14ac:dyDescent="0.25">
      <c r="B29" s="212" t="s">
        <v>349</v>
      </c>
      <c r="C29" s="134"/>
      <c r="D29" s="190">
        <f t="shared" si="2"/>
        <v>0</v>
      </c>
      <c r="E29" s="291"/>
      <c r="F29" s="292"/>
      <c r="G29" s="293"/>
      <c r="H29" s="311"/>
      <c r="I29" s="312"/>
      <c r="J29" s="105"/>
      <c r="K29" s="86"/>
    </row>
    <row r="30" spans="2:11" x14ac:dyDescent="0.25">
      <c r="B30" s="212" t="s">
        <v>350</v>
      </c>
      <c r="C30" s="134"/>
      <c r="D30" s="190">
        <f t="shared" si="2"/>
        <v>0</v>
      </c>
      <c r="E30" s="291"/>
      <c r="F30" s="292"/>
      <c r="G30" s="293"/>
      <c r="H30" s="313"/>
      <c r="I30" s="314"/>
      <c r="J30" s="105"/>
      <c r="K30" s="86"/>
    </row>
    <row r="31" spans="2:11" s="81" customFormat="1" ht="15.75" thickBot="1" x14ac:dyDescent="0.3">
      <c r="B31" s="157"/>
      <c r="C31" s="158"/>
      <c r="D31" s="158"/>
      <c r="E31" s="165"/>
      <c r="F31" s="165"/>
      <c r="G31" s="165"/>
      <c r="H31" s="166"/>
      <c r="I31" s="167"/>
      <c r="K31" s="103"/>
    </row>
    <row r="32" spans="2:11" ht="15.75" thickTop="1" x14ac:dyDescent="0.25">
      <c r="B32" s="218" t="s">
        <v>228</v>
      </c>
      <c r="C32" s="191">
        <f>ROUND(SUBTOTAL(9,C21:C30), 0)</f>
        <v>0</v>
      </c>
      <c r="D32" s="192">
        <f>ROUND(SUBTOTAL(9,D21:D30), 0)</f>
        <v>0</v>
      </c>
      <c r="E32" s="308"/>
      <c r="F32" s="308"/>
      <c r="G32" s="308"/>
      <c r="H32" s="307"/>
      <c r="I32" s="307"/>
      <c r="J32" s="105"/>
      <c r="K32" s="86"/>
    </row>
    <row r="33" spans="2:11" s="81" customFormat="1" ht="63" customHeight="1" x14ac:dyDescent="0.25">
      <c r="B33" s="106" t="s">
        <v>229</v>
      </c>
      <c r="C33" s="297" t="s">
        <v>382</v>
      </c>
      <c r="D33" s="297"/>
      <c r="E33" s="298"/>
      <c r="F33" s="298"/>
      <c r="G33" s="298"/>
      <c r="H33" s="298"/>
      <c r="I33" s="298"/>
      <c r="J33" s="83"/>
      <c r="K33" s="83"/>
    </row>
    <row r="34" spans="2:11" s="81" customFormat="1" ht="30" customHeight="1" x14ac:dyDescent="0.25">
      <c r="B34" s="80" t="s">
        <v>230</v>
      </c>
      <c r="C34" s="290" t="s">
        <v>231</v>
      </c>
      <c r="D34" s="290"/>
      <c r="E34" s="290"/>
      <c r="F34" s="290"/>
      <c r="G34" s="290"/>
      <c r="H34" s="305" t="s">
        <v>232</v>
      </c>
      <c r="I34" s="305"/>
      <c r="K34" s="86"/>
    </row>
    <row r="35" spans="2:11" ht="45" customHeight="1" x14ac:dyDescent="0.25">
      <c r="B35" s="212" t="s">
        <v>354</v>
      </c>
      <c r="C35" s="135"/>
      <c r="D35" s="193">
        <f t="shared" ref="D35:D42" si="3">C35*12</f>
        <v>0</v>
      </c>
      <c r="E35" s="294"/>
      <c r="F35" s="295"/>
      <c r="G35" s="296"/>
      <c r="H35" s="305" t="s">
        <v>378</v>
      </c>
      <c r="I35" s="305"/>
      <c r="K35" s="86"/>
    </row>
    <row r="36" spans="2:11" ht="75" customHeight="1" x14ac:dyDescent="0.25">
      <c r="B36" s="212" t="s">
        <v>355</v>
      </c>
      <c r="C36" s="134"/>
      <c r="D36" s="190">
        <f t="shared" si="3"/>
        <v>0</v>
      </c>
      <c r="E36" s="294"/>
      <c r="F36" s="295"/>
      <c r="G36" s="296"/>
      <c r="H36" s="305" t="s">
        <v>233</v>
      </c>
      <c r="I36" s="305"/>
      <c r="K36" s="86"/>
    </row>
    <row r="37" spans="2:11" ht="45" customHeight="1" x14ac:dyDescent="0.25">
      <c r="B37" s="212" t="s">
        <v>356</v>
      </c>
      <c r="C37" s="134"/>
      <c r="D37" s="190">
        <f t="shared" si="3"/>
        <v>0</v>
      </c>
      <c r="E37" s="294"/>
      <c r="F37" s="295"/>
      <c r="G37" s="296"/>
      <c r="H37" s="305" t="s">
        <v>234</v>
      </c>
      <c r="I37" s="305"/>
      <c r="K37" s="86"/>
    </row>
    <row r="38" spans="2:11" ht="45" customHeight="1" x14ac:dyDescent="0.25">
      <c r="B38" s="212" t="s">
        <v>357</v>
      </c>
      <c r="C38" s="134"/>
      <c r="D38" s="190">
        <f t="shared" si="3"/>
        <v>0</v>
      </c>
      <c r="E38" s="294"/>
      <c r="F38" s="295"/>
      <c r="G38" s="296"/>
      <c r="H38" s="305" t="s">
        <v>235</v>
      </c>
      <c r="I38" s="305"/>
      <c r="K38" s="86"/>
    </row>
    <row r="39" spans="2:11" ht="30" customHeight="1" x14ac:dyDescent="0.25">
      <c r="B39" s="212" t="s">
        <v>358</v>
      </c>
      <c r="C39" s="134"/>
      <c r="D39" s="190">
        <f t="shared" si="3"/>
        <v>0</v>
      </c>
      <c r="E39" s="294"/>
      <c r="F39" s="295"/>
      <c r="G39" s="296"/>
      <c r="H39" s="305" t="s">
        <v>236</v>
      </c>
      <c r="I39" s="305"/>
      <c r="K39" s="86"/>
    </row>
    <row r="40" spans="2:11" ht="30" customHeight="1" x14ac:dyDescent="0.25">
      <c r="B40" s="212" t="s">
        <v>359</v>
      </c>
      <c r="C40" s="134"/>
      <c r="D40" s="190">
        <f t="shared" si="3"/>
        <v>0</v>
      </c>
      <c r="E40" s="294"/>
      <c r="F40" s="295"/>
      <c r="G40" s="296"/>
      <c r="H40" s="305" t="s">
        <v>237</v>
      </c>
      <c r="I40" s="305"/>
      <c r="K40" s="86"/>
    </row>
    <row r="41" spans="2:11" ht="30" customHeight="1" x14ac:dyDescent="0.25">
      <c r="B41" s="212" t="s">
        <v>360</v>
      </c>
      <c r="C41" s="134"/>
      <c r="D41" s="190">
        <f t="shared" si="3"/>
        <v>0</v>
      </c>
      <c r="E41" s="294"/>
      <c r="F41" s="295"/>
      <c r="G41" s="296"/>
      <c r="H41" s="305" t="s">
        <v>238</v>
      </c>
      <c r="I41" s="305"/>
      <c r="K41" s="86"/>
    </row>
    <row r="42" spans="2:11" ht="60" customHeight="1" x14ac:dyDescent="0.25">
      <c r="B42" s="212" t="s">
        <v>361</v>
      </c>
      <c r="C42" s="134"/>
      <c r="D42" s="190">
        <f t="shared" si="3"/>
        <v>0</v>
      </c>
      <c r="E42" s="290"/>
      <c r="F42" s="290"/>
      <c r="G42" s="290"/>
      <c r="H42" s="305" t="s">
        <v>239</v>
      </c>
      <c r="I42" s="305"/>
      <c r="K42" s="86"/>
    </row>
    <row r="43" spans="2:11" s="81" customFormat="1" x14ac:dyDescent="0.25">
      <c r="B43" s="83" t="s">
        <v>240</v>
      </c>
      <c r="C43" s="82"/>
      <c r="D43" s="82"/>
      <c r="E43" s="289"/>
      <c r="F43" s="289"/>
      <c r="G43" s="289"/>
      <c r="H43" s="108"/>
      <c r="I43" s="109"/>
      <c r="K43" s="86"/>
    </row>
    <row r="44" spans="2:11" ht="30" customHeight="1" x14ac:dyDescent="0.25">
      <c r="B44" s="212" t="s">
        <v>362</v>
      </c>
      <c r="C44" s="134"/>
      <c r="D44" s="190">
        <f t="shared" ref="D44:D49" si="4">C44*12</f>
        <v>0</v>
      </c>
      <c r="E44" s="290"/>
      <c r="F44" s="290"/>
      <c r="G44" s="290"/>
      <c r="H44" s="305" t="s">
        <v>241</v>
      </c>
      <c r="I44" s="305"/>
      <c r="K44" s="86"/>
    </row>
    <row r="45" spans="2:11" ht="15" customHeight="1" x14ac:dyDescent="0.25">
      <c r="B45" s="212" t="s">
        <v>363</v>
      </c>
      <c r="C45" s="134"/>
      <c r="D45" s="190">
        <f t="shared" si="4"/>
        <v>0</v>
      </c>
      <c r="E45" s="294"/>
      <c r="F45" s="295"/>
      <c r="G45" s="296"/>
      <c r="H45" s="305" t="s">
        <v>242</v>
      </c>
      <c r="I45" s="305"/>
      <c r="K45" s="86"/>
    </row>
    <row r="46" spans="2:11" ht="15" customHeight="1" x14ac:dyDescent="0.25">
      <c r="B46" s="212" t="s">
        <v>364</v>
      </c>
      <c r="C46" s="134"/>
      <c r="D46" s="190">
        <f t="shared" si="4"/>
        <v>0</v>
      </c>
      <c r="E46" s="294"/>
      <c r="F46" s="295"/>
      <c r="G46" s="296"/>
      <c r="H46" s="305" t="s">
        <v>242</v>
      </c>
      <c r="I46" s="305"/>
      <c r="K46" s="86"/>
    </row>
    <row r="47" spans="2:11" ht="15" customHeight="1" x14ac:dyDescent="0.25">
      <c r="B47" s="212" t="s">
        <v>365</v>
      </c>
      <c r="C47" s="134"/>
      <c r="D47" s="190">
        <f t="shared" si="4"/>
        <v>0</v>
      </c>
      <c r="E47" s="294"/>
      <c r="F47" s="295"/>
      <c r="G47" s="296"/>
      <c r="H47" s="305" t="s">
        <v>242</v>
      </c>
      <c r="I47" s="305"/>
      <c r="K47" s="86"/>
    </row>
    <row r="48" spans="2:11" ht="60" customHeight="1" x14ac:dyDescent="0.25">
      <c r="B48" s="212" t="s">
        <v>366</v>
      </c>
      <c r="C48" s="134"/>
      <c r="D48" s="190">
        <f t="shared" si="4"/>
        <v>0</v>
      </c>
      <c r="E48" s="290"/>
      <c r="F48" s="290"/>
      <c r="G48" s="290"/>
      <c r="H48" s="305" t="s">
        <v>243</v>
      </c>
      <c r="I48" s="305"/>
      <c r="K48" s="86"/>
    </row>
    <row r="49" spans="2:11" ht="15" customHeight="1" x14ac:dyDescent="0.25">
      <c r="B49" s="212" t="s">
        <v>367</v>
      </c>
      <c r="C49" s="134"/>
      <c r="D49" s="190">
        <f t="shared" si="4"/>
        <v>0</v>
      </c>
      <c r="E49" s="290"/>
      <c r="F49" s="290"/>
      <c r="G49" s="290"/>
      <c r="H49" s="305" t="s">
        <v>242</v>
      </c>
      <c r="I49" s="305"/>
      <c r="K49" s="86"/>
    </row>
    <row r="50" spans="2:11" s="81" customFormat="1" x14ac:dyDescent="0.25">
      <c r="B50" s="83" t="s">
        <v>244</v>
      </c>
      <c r="C50" s="82"/>
      <c r="D50" s="82"/>
      <c r="E50" s="289"/>
      <c r="F50" s="289"/>
      <c r="G50" s="289"/>
      <c r="H50" s="108"/>
      <c r="I50" s="109"/>
      <c r="K50" s="86"/>
    </row>
    <row r="51" spans="2:11" ht="30" customHeight="1" x14ac:dyDescent="0.25">
      <c r="B51" s="212" t="s">
        <v>368</v>
      </c>
      <c r="C51" s="134"/>
      <c r="D51" s="190">
        <f t="shared" ref="D51:D58" si="5">C51*12</f>
        <v>0</v>
      </c>
      <c r="E51" s="290"/>
      <c r="F51" s="290"/>
      <c r="G51" s="290"/>
      <c r="H51" s="305" t="s">
        <v>245</v>
      </c>
      <c r="I51" s="305"/>
      <c r="K51" s="86"/>
    </row>
    <row r="52" spans="2:11" ht="30" customHeight="1" x14ac:dyDescent="0.25">
      <c r="B52" s="212" t="s">
        <v>369</v>
      </c>
      <c r="C52" s="134"/>
      <c r="D52" s="190">
        <f t="shared" si="5"/>
        <v>0</v>
      </c>
      <c r="E52" s="290"/>
      <c r="F52" s="290"/>
      <c r="G52" s="290"/>
      <c r="H52" s="305" t="s">
        <v>245</v>
      </c>
      <c r="I52" s="305"/>
      <c r="K52" s="86"/>
    </row>
    <row r="53" spans="2:11" ht="30" customHeight="1" x14ac:dyDescent="0.25">
      <c r="B53" s="212" t="s">
        <v>370</v>
      </c>
      <c r="C53" s="134"/>
      <c r="D53" s="190">
        <f t="shared" si="5"/>
        <v>0</v>
      </c>
      <c r="E53" s="294"/>
      <c r="F53" s="295"/>
      <c r="G53" s="296"/>
      <c r="H53" s="305" t="s">
        <v>245</v>
      </c>
      <c r="I53" s="305"/>
      <c r="K53" s="86"/>
    </row>
    <row r="54" spans="2:11" ht="30" customHeight="1" x14ac:dyDescent="0.25">
      <c r="B54" s="212" t="s">
        <v>371</v>
      </c>
      <c r="C54" s="134"/>
      <c r="D54" s="190">
        <f t="shared" si="5"/>
        <v>0</v>
      </c>
      <c r="E54" s="294"/>
      <c r="F54" s="295"/>
      <c r="G54" s="296"/>
      <c r="H54" s="305" t="s">
        <v>245</v>
      </c>
      <c r="I54" s="305"/>
      <c r="K54" s="86"/>
    </row>
    <row r="55" spans="2:11" ht="30" customHeight="1" x14ac:dyDescent="0.25">
      <c r="B55" s="212" t="s">
        <v>372</v>
      </c>
      <c r="C55" s="134"/>
      <c r="D55" s="190">
        <f t="shared" si="5"/>
        <v>0</v>
      </c>
      <c r="E55" s="294"/>
      <c r="F55" s="295"/>
      <c r="G55" s="296"/>
      <c r="H55" s="305" t="s">
        <v>245</v>
      </c>
      <c r="I55" s="305"/>
      <c r="K55" s="86"/>
    </row>
    <row r="56" spans="2:11" ht="30" customHeight="1" x14ac:dyDescent="0.25">
      <c r="B56" s="212" t="s">
        <v>373</v>
      </c>
      <c r="C56" s="134"/>
      <c r="D56" s="190">
        <f t="shared" si="5"/>
        <v>0</v>
      </c>
      <c r="E56" s="294"/>
      <c r="F56" s="295"/>
      <c r="G56" s="296"/>
      <c r="H56" s="305" t="s">
        <v>245</v>
      </c>
      <c r="I56" s="305"/>
      <c r="K56" s="86"/>
    </row>
    <row r="57" spans="2:11" ht="30" customHeight="1" x14ac:dyDescent="0.25">
      <c r="B57" s="212" t="s">
        <v>374</v>
      </c>
      <c r="C57" s="134"/>
      <c r="D57" s="190">
        <f t="shared" si="5"/>
        <v>0</v>
      </c>
      <c r="E57" s="290"/>
      <c r="F57" s="290"/>
      <c r="G57" s="290"/>
      <c r="H57" s="305" t="s">
        <v>245</v>
      </c>
      <c r="I57" s="305"/>
      <c r="K57" s="86"/>
    </row>
    <row r="58" spans="2:11" ht="30" customHeight="1" x14ac:dyDescent="0.25">
      <c r="B58" s="212" t="s">
        <v>375</v>
      </c>
      <c r="C58" s="134"/>
      <c r="D58" s="190">
        <f t="shared" si="5"/>
        <v>0</v>
      </c>
      <c r="E58" s="290"/>
      <c r="F58" s="290"/>
      <c r="G58" s="290"/>
      <c r="H58" s="305" t="s">
        <v>377</v>
      </c>
      <c r="I58" s="305"/>
      <c r="K58" s="86"/>
    </row>
    <row r="59" spans="2:11" s="81" customFormat="1" x14ac:dyDescent="0.25">
      <c r="B59" s="83" t="s">
        <v>246</v>
      </c>
      <c r="C59" s="82"/>
      <c r="D59" s="82"/>
      <c r="E59" s="289"/>
      <c r="F59" s="289"/>
      <c r="G59" s="289"/>
      <c r="H59" s="108"/>
      <c r="I59" s="109"/>
      <c r="K59" s="86"/>
    </row>
    <row r="60" spans="2:11" ht="60" customHeight="1" x14ac:dyDescent="0.25">
      <c r="B60" s="212" t="s">
        <v>376</v>
      </c>
      <c r="C60" s="134"/>
      <c r="D60" s="190">
        <f>C60*12</f>
        <v>0</v>
      </c>
      <c r="E60" s="290"/>
      <c r="F60" s="290"/>
      <c r="G60" s="290"/>
      <c r="H60" s="305" t="s">
        <v>247</v>
      </c>
      <c r="I60" s="305"/>
      <c r="K60" s="86"/>
    </row>
    <row r="61" spans="2:11" ht="30" customHeight="1" x14ac:dyDescent="0.25">
      <c r="B61" s="212" t="s">
        <v>265</v>
      </c>
      <c r="C61" s="134"/>
      <c r="D61" s="190">
        <f>C61*12</f>
        <v>0</v>
      </c>
      <c r="E61" s="290"/>
      <c r="F61" s="290"/>
      <c r="G61" s="290"/>
      <c r="H61" s="305" t="s">
        <v>248</v>
      </c>
      <c r="I61" s="305"/>
      <c r="K61" s="86"/>
    </row>
    <row r="62" spans="2:11" s="81" customFormat="1" ht="14.25" customHeight="1" thickBot="1" x14ac:dyDescent="0.3">
      <c r="B62" s="159"/>
      <c r="C62" s="164"/>
      <c r="D62" s="158"/>
      <c r="E62" s="163"/>
      <c r="F62" s="163"/>
      <c r="G62" s="163"/>
      <c r="H62" s="108"/>
      <c r="I62" s="108"/>
      <c r="K62" s="86"/>
    </row>
    <row r="63" spans="2:11" ht="16.5" thickTop="1" thickBot="1" x14ac:dyDescent="0.3">
      <c r="B63" s="219" t="s">
        <v>249</v>
      </c>
      <c r="C63" s="194">
        <f>SUM(C35:C61)</f>
        <v>0</v>
      </c>
      <c r="D63" s="194">
        <f>SUM(D35:D61)</f>
        <v>0</v>
      </c>
      <c r="E63" s="315"/>
      <c r="F63" s="315"/>
      <c r="G63" s="315"/>
      <c r="H63" s="104"/>
      <c r="I63" s="107"/>
      <c r="K63" s="87"/>
    </row>
    <row r="64" spans="2:11" ht="15.75" thickTop="1" x14ac:dyDescent="0.25">
      <c r="B64" s="220" t="s">
        <v>250</v>
      </c>
      <c r="C64" s="191">
        <f>ROUND(((C32)-C63), 0)</f>
        <v>0</v>
      </c>
      <c r="D64" s="191">
        <f>ROUND(((D32)-D63), 0)</f>
        <v>0</v>
      </c>
      <c r="E64" s="315"/>
      <c r="F64" s="315"/>
      <c r="G64" s="315"/>
      <c r="H64" s="104"/>
      <c r="I64" s="107"/>
      <c r="K64" s="87"/>
    </row>
    <row r="65" spans="2:11" x14ac:dyDescent="0.25">
      <c r="B65" s="75"/>
      <c r="C65" s="75"/>
      <c r="D65" s="75"/>
      <c r="E65" s="75"/>
      <c r="F65" s="78"/>
      <c r="G65" s="75"/>
      <c r="H65" s="75"/>
      <c r="I65" s="75"/>
      <c r="J65" s="141"/>
      <c r="K65" s="141"/>
    </row>
    <row r="66" spans="2:11" ht="30.75" customHeight="1" thickBot="1" x14ac:dyDescent="0.3">
      <c r="B66" s="316" t="s">
        <v>381</v>
      </c>
      <c r="C66" s="316"/>
      <c r="D66" s="316"/>
      <c r="E66" s="316"/>
      <c r="F66" s="78"/>
      <c r="G66" s="75"/>
      <c r="H66" s="75"/>
      <c r="I66" s="75"/>
      <c r="J66" s="141"/>
      <c r="K66" s="141"/>
    </row>
    <row r="67" spans="2:11" x14ac:dyDescent="0.25">
      <c r="B67" s="123" t="s">
        <v>251</v>
      </c>
      <c r="C67" s="110"/>
      <c r="D67" s="111" t="s">
        <v>210</v>
      </c>
      <c r="E67" s="112" t="s">
        <v>252</v>
      </c>
      <c r="F67" s="78"/>
      <c r="G67" s="75"/>
      <c r="H67" s="75"/>
      <c r="I67" s="75"/>
      <c r="J67" s="141"/>
      <c r="K67" s="141"/>
    </row>
    <row r="68" spans="2:11" x14ac:dyDescent="0.25">
      <c r="B68" s="124" t="s">
        <v>253</v>
      </c>
      <c r="C68" s="113"/>
      <c r="D68" s="114">
        <f>C15</f>
        <v>0</v>
      </c>
      <c r="E68" s="115">
        <f>IFERROR(D68/D$71,0)</f>
        <v>0</v>
      </c>
      <c r="F68" s="78"/>
      <c r="G68" s="75"/>
      <c r="H68" s="75"/>
      <c r="I68" s="75"/>
      <c r="J68" s="141"/>
      <c r="K68" s="141"/>
    </row>
    <row r="69" spans="2:11" x14ac:dyDescent="0.25">
      <c r="B69" s="124" t="s">
        <v>254</v>
      </c>
      <c r="C69" s="113"/>
      <c r="D69" s="114">
        <f>E15</f>
        <v>0</v>
      </c>
      <c r="E69" s="115">
        <f t="shared" ref="E69:E70" si="6">IFERROR(D69/D$71,0)</f>
        <v>0</v>
      </c>
      <c r="F69" s="78"/>
      <c r="G69" s="75"/>
      <c r="H69" s="75"/>
      <c r="I69" s="75"/>
      <c r="J69" s="141"/>
      <c r="K69" s="141"/>
    </row>
    <row r="70" spans="2:11" x14ac:dyDescent="0.25">
      <c r="B70" s="124" t="s">
        <v>255</v>
      </c>
      <c r="C70" s="113"/>
      <c r="D70" s="114">
        <f>G15</f>
        <v>0</v>
      </c>
      <c r="E70" s="115">
        <f t="shared" si="6"/>
        <v>0</v>
      </c>
      <c r="F70" s="78"/>
      <c r="G70" s="75"/>
      <c r="H70" s="75"/>
      <c r="I70" s="75"/>
      <c r="J70" s="141"/>
      <c r="K70" s="141"/>
    </row>
    <row r="71" spans="2:11" x14ac:dyDescent="0.25">
      <c r="B71" s="124" t="s">
        <v>212</v>
      </c>
      <c r="C71" s="113"/>
      <c r="D71" s="114">
        <f>SUM(D68:D70)</f>
        <v>0</v>
      </c>
      <c r="E71" s="115"/>
      <c r="F71" s="78"/>
      <c r="G71" s="75"/>
      <c r="H71" s="75"/>
      <c r="I71" s="75"/>
      <c r="J71" s="141"/>
      <c r="K71" s="141"/>
    </row>
    <row r="72" spans="2:11" x14ac:dyDescent="0.25">
      <c r="B72" s="116"/>
      <c r="C72" s="113"/>
      <c r="D72" s="113"/>
      <c r="E72" s="117"/>
      <c r="F72" s="78"/>
      <c r="G72" s="75"/>
      <c r="H72" s="75"/>
      <c r="I72" s="75"/>
      <c r="J72" s="141"/>
      <c r="K72" s="141"/>
    </row>
    <row r="73" spans="2:11" x14ac:dyDescent="0.25">
      <c r="B73" s="131" t="s">
        <v>256</v>
      </c>
      <c r="C73" s="119"/>
      <c r="D73" s="200" t="s">
        <v>387</v>
      </c>
      <c r="E73" s="199" t="s">
        <v>257</v>
      </c>
      <c r="F73" s="78"/>
      <c r="G73" s="75"/>
      <c r="H73" s="75"/>
      <c r="I73" s="75"/>
      <c r="J73" s="141"/>
      <c r="K73" s="141"/>
    </row>
    <row r="74" spans="2:11" x14ac:dyDescent="0.25">
      <c r="B74" s="127" t="s">
        <v>258</v>
      </c>
      <c r="C74" s="113"/>
      <c r="D74" s="129">
        <f>IFERROR(-D22/D21,0)</f>
        <v>0</v>
      </c>
      <c r="E74" s="156"/>
      <c r="F74" s="84"/>
      <c r="G74" s="84"/>
      <c r="H74" s="84"/>
      <c r="I74" s="84"/>
      <c r="J74" s="141"/>
      <c r="K74" s="141"/>
    </row>
    <row r="75" spans="2:11" x14ac:dyDescent="0.25">
      <c r="B75" s="127" t="s">
        <v>259</v>
      </c>
      <c r="C75" s="113"/>
      <c r="D75" s="118">
        <f>SUM(D21:D22)</f>
        <v>0</v>
      </c>
      <c r="E75" s="195" t="str">
        <f t="shared" ref="E75:E84" si="7">IFERROR(D75/12/$D$71,"")</f>
        <v/>
      </c>
      <c r="F75" s="85"/>
      <c r="G75" s="85"/>
      <c r="H75" s="85"/>
      <c r="I75" s="85"/>
      <c r="J75" s="141"/>
      <c r="K75" s="141"/>
    </row>
    <row r="76" spans="2:11" x14ac:dyDescent="0.25">
      <c r="B76" s="128" t="s">
        <v>260</v>
      </c>
      <c r="C76" s="119"/>
      <c r="D76" s="120">
        <f>SUM(D24:D30)</f>
        <v>0</v>
      </c>
      <c r="E76" s="196" t="str">
        <f t="shared" si="7"/>
        <v/>
      </c>
      <c r="F76" s="85"/>
      <c r="G76" s="85"/>
      <c r="H76" s="85"/>
      <c r="I76" s="85"/>
      <c r="J76" s="141"/>
      <c r="K76" s="141"/>
    </row>
    <row r="77" spans="2:11" x14ac:dyDescent="0.25">
      <c r="B77" s="132" t="s">
        <v>261</v>
      </c>
      <c r="C77" s="130"/>
      <c r="D77" s="121">
        <f>SUM(D75:D76)</f>
        <v>0</v>
      </c>
      <c r="E77" s="197" t="str">
        <f t="shared" si="7"/>
        <v/>
      </c>
      <c r="F77" s="85"/>
      <c r="G77" s="85"/>
      <c r="H77" s="85"/>
      <c r="I77" s="85"/>
      <c r="J77" s="141"/>
      <c r="K77" s="141"/>
    </row>
    <row r="78" spans="2:11" x14ac:dyDescent="0.25">
      <c r="B78" s="127" t="s">
        <v>262</v>
      </c>
      <c r="C78" s="113"/>
      <c r="D78" s="118">
        <f>SUM(D35:D42)</f>
        <v>0</v>
      </c>
      <c r="E78" s="195" t="str">
        <f t="shared" si="7"/>
        <v/>
      </c>
      <c r="F78" s="85"/>
      <c r="G78" s="85"/>
      <c r="H78" s="85"/>
      <c r="I78" s="85"/>
      <c r="J78" s="141"/>
      <c r="K78" s="141"/>
    </row>
    <row r="79" spans="2:11" x14ac:dyDescent="0.25">
      <c r="B79" s="127" t="s">
        <v>263</v>
      </c>
      <c r="C79" s="113"/>
      <c r="D79" s="118">
        <f>SUM(D44:D49)</f>
        <v>0</v>
      </c>
      <c r="E79" s="195" t="str">
        <f t="shared" si="7"/>
        <v/>
      </c>
      <c r="F79" s="85"/>
      <c r="G79" s="85"/>
      <c r="H79" s="85"/>
      <c r="I79" s="85"/>
      <c r="J79" s="141"/>
      <c r="K79" s="141"/>
    </row>
    <row r="80" spans="2:11" x14ac:dyDescent="0.25">
      <c r="B80" s="127" t="s">
        <v>264</v>
      </c>
      <c r="C80" s="113"/>
      <c r="D80" s="118">
        <f>SUM(D51:D58)</f>
        <v>0</v>
      </c>
      <c r="E80" s="195" t="str">
        <f t="shared" si="7"/>
        <v/>
      </c>
      <c r="F80" s="85"/>
      <c r="G80" s="85"/>
      <c r="H80" s="85"/>
      <c r="I80" s="85"/>
      <c r="J80" s="141"/>
      <c r="K80" s="141"/>
    </row>
    <row r="81" spans="2:11" x14ac:dyDescent="0.25">
      <c r="B81" s="124" t="s">
        <v>265</v>
      </c>
      <c r="C81" s="113"/>
      <c r="D81" s="118">
        <f>D61</f>
        <v>0</v>
      </c>
      <c r="E81" s="195" t="str">
        <f t="shared" si="7"/>
        <v/>
      </c>
      <c r="F81" s="85"/>
      <c r="G81" s="85"/>
      <c r="H81" s="85"/>
      <c r="I81" s="85"/>
      <c r="J81" s="141"/>
      <c r="K81" s="141"/>
    </row>
    <row r="82" spans="2:11" x14ac:dyDescent="0.25">
      <c r="B82" s="125" t="s">
        <v>379</v>
      </c>
      <c r="C82" s="119"/>
      <c r="D82" s="120">
        <f>D60</f>
        <v>0</v>
      </c>
      <c r="E82" s="196" t="str">
        <f t="shared" si="7"/>
        <v/>
      </c>
      <c r="F82" s="85"/>
      <c r="G82" s="85"/>
      <c r="H82" s="85"/>
      <c r="I82" s="85"/>
      <c r="J82" s="141"/>
      <c r="K82" s="141"/>
    </row>
    <row r="83" spans="2:11" x14ac:dyDescent="0.25">
      <c r="B83" s="132" t="s">
        <v>266</v>
      </c>
      <c r="C83" s="130"/>
      <c r="D83" s="121">
        <f>SUM(D78:D82)</f>
        <v>0</v>
      </c>
      <c r="E83" s="197" t="str">
        <f t="shared" si="7"/>
        <v/>
      </c>
      <c r="F83" s="85"/>
      <c r="G83" s="85"/>
      <c r="H83" s="85"/>
      <c r="I83" s="85"/>
      <c r="J83" s="141"/>
      <c r="K83" s="141"/>
    </row>
    <row r="84" spans="2:11" ht="15.75" thickBot="1" x14ac:dyDescent="0.3">
      <c r="B84" s="126" t="s">
        <v>250</v>
      </c>
      <c r="C84" s="122"/>
      <c r="D84" s="133">
        <f>D77-D83</f>
        <v>0</v>
      </c>
      <c r="E84" s="198" t="str">
        <f t="shared" si="7"/>
        <v/>
      </c>
      <c r="F84" s="85"/>
      <c r="G84" s="85"/>
      <c r="H84" s="85"/>
      <c r="I84" s="85"/>
      <c r="J84" s="141"/>
      <c r="K84" s="141"/>
    </row>
    <row r="85" spans="2:11" x14ac:dyDescent="0.25">
      <c r="B85" s="75"/>
      <c r="C85" s="75"/>
      <c r="D85" s="75"/>
      <c r="E85" s="75"/>
      <c r="F85" s="75"/>
      <c r="G85" s="75"/>
      <c r="H85" s="75"/>
      <c r="I85" s="75"/>
      <c r="J85" s="141"/>
      <c r="K85" s="141"/>
    </row>
    <row r="86" spans="2:11" x14ac:dyDescent="0.25">
      <c r="B86" s="75"/>
      <c r="C86" s="75"/>
      <c r="D86" s="75"/>
      <c r="E86" s="75"/>
      <c r="F86" s="78"/>
      <c r="G86" s="75"/>
      <c r="H86" s="75"/>
      <c r="I86" s="75"/>
      <c r="J86" s="141"/>
      <c r="K86" s="141"/>
    </row>
    <row r="87" spans="2:11" x14ac:dyDescent="0.25">
      <c r="B87" s="75"/>
      <c r="C87" s="75"/>
      <c r="D87" s="75"/>
      <c r="E87" s="75"/>
      <c r="F87" s="78"/>
      <c r="G87" s="75"/>
      <c r="H87" s="75"/>
      <c r="I87" s="75"/>
      <c r="J87" s="141"/>
      <c r="K87" s="141"/>
    </row>
  </sheetData>
  <sheetProtection algorithmName="SHA-512" hashValue="9fC6oE9/xkczrq5zGjv9O6Bn/GVDksIHadwg7xQZZRQ33uOBtQEzfiXDD5znoHaAl8RkniH/a5dcA+mOE/ZyYA==" saltValue="pxswF42KkD1s/GqCLRERvg==" spinCount="100000" sheet="1" objects="1" scenarios="1" formatRows="0"/>
  <mergeCells count="81">
    <mergeCell ref="E64:G64"/>
    <mergeCell ref="B66:E66"/>
    <mergeCell ref="E58:G58"/>
    <mergeCell ref="E59:G59"/>
    <mergeCell ref="E60:G60"/>
    <mergeCell ref="E61:G61"/>
    <mergeCell ref="E63:G63"/>
    <mergeCell ref="H56:I56"/>
    <mergeCell ref="H57:I57"/>
    <mergeCell ref="H58:I58"/>
    <mergeCell ref="H60:I60"/>
    <mergeCell ref="H61:I61"/>
    <mergeCell ref="H51:I51"/>
    <mergeCell ref="H52:I52"/>
    <mergeCell ref="H53:I53"/>
    <mergeCell ref="H54:I54"/>
    <mergeCell ref="H55:I55"/>
    <mergeCell ref="H45:I45"/>
    <mergeCell ref="H46:I46"/>
    <mergeCell ref="H47:I47"/>
    <mergeCell ref="H48:I48"/>
    <mergeCell ref="H49:I49"/>
    <mergeCell ref="H39:I39"/>
    <mergeCell ref="H40:I40"/>
    <mergeCell ref="H41:I41"/>
    <mergeCell ref="H42:I42"/>
    <mergeCell ref="H44:I44"/>
    <mergeCell ref="H34:I34"/>
    <mergeCell ref="H35:I35"/>
    <mergeCell ref="H36:I36"/>
    <mergeCell ref="H37:I37"/>
    <mergeCell ref="H38:I38"/>
    <mergeCell ref="I7:J7"/>
    <mergeCell ref="H32:I32"/>
    <mergeCell ref="E21:G21"/>
    <mergeCell ref="E22:G22"/>
    <mergeCell ref="E26:G26"/>
    <mergeCell ref="E27:G27"/>
    <mergeCell ref="E28:G28"/>
    <mergeCell ref="E32:G32"/>
    <mergeCell ref="H24:I30"/>
    <mergeCell ref="E29:G29"/>
    <mergeCell ref="E30:G30"/>
    <mergeCell ref="E57:G57"/>
    <mergeCell ref="E55:G55"/>
    <mergeCell ref="E53:G53"/>
    <mergeCell ref="E45:G45"/>
    <mergeCell ref="E46:G46"/>
    <mergeCell ref="E47:G47"/>
    <mergeCell ref="E48:G48"/>
    <mergeCell ref="E50:G50"/>
    <mergeCell ref="E51:G51"/>
    <mergeCell ref="E52:G52"/>
    <mergeCell ref="E56:G56"/>
    <mergeCell ref="E54:G54"/>
    <mergeCell ref="E49:G49"/>
    <mergeCell ref="C34:G34"/>
    <mergeCell ref="E41:G41"/>
    <mergeCell ref="E42:G42"/>
    <mergeCell ref="E40:G40"/>
    <mergeCell ref="E35:G35"/>
    <mergeCell ref="E36:G36"/>
    <mergeCell ref="E37:G37"/>
    <mergeCell ref="E38:G38"/>
    <mergeCell ref="E39:G39"/>
    <mergeCell ref="B1:C1"/>
    <mergeCell ref="E43:G43"/>
    <mergeCell ref="E44:G44"/>
    <mergeCell ref="E24:G24"/>
    <mergeCell ref="B2:K2"/>
    <mergeCell ref="C33:I33"/>
    <mergeCell ref="E25:G25"/>
    <mergeCell ref="K7:K8"/>
    <mergeCell ref="B5:F5"/>
    <mergeCell ref="C7:D7"/>
    <mergeCell ref="E7:F7"/>
    <mergeCell ref="G7:H7"/>
    <mergeCell ref="E18:G18"/>
    <mergeCell ref="H18:I18"/>
    <mergeCell ref="H21:I21"/>
    <mergeCell ref="H22:I22"/>
  </mergeCells>
  <conditionalFormatting sqref="C18:E18">
    <cfRule type="expression" dxfId="7" priority="7">
      <formula>"bold"</formula>
    </cfRule>
  </conditionalFormatting>
  <conditionalFormatting sqref="D19">
    <cfRule type="expression" dxfId="6" priority="6">
      <formula>"bold"</formula>
    </cfRule>
  </conditionalFormatting>
  <conditionalFormatting sqref="D65:F65 F66 D67:F73 D86:F87">
    <cfRule type="expression" dxfId="5" priority="8">
      <formula>"bold"</formula>
    </cfRule>
  </conditionalFormatting>
  <conditionalFormatting sqref="E20 C21:D32 C33:C34 C35:E64">
    <cfRule type="expression" dxfId="4" priority="5">
      <formula>"bold"</formula>
    </cfRule>
  </conditionalFormatting>
  <conditionalFormatting sqref="H18">
    <cfRule type="expression" dxfId="3" priority="2">
      <formula>"bold"</formula>
    </cfRule>
  </conditionalFormatting>
  <conditionalFormatting sqref="H61:H62">
    <cfRule type="expression" dxfId="2" priority="1">
      <formula>"bold"</formula>
    </cfRule>
  </conditionalFormatting>
  <conditionalFormatting sqref="K9:K15">
    <cfRule type="expression" dxfId="1" priority="4">
      <formula>"bold"</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DA968-406C-428D-89CE-A28A5A4F6B11}">
  <dimension ref="A1:K55"/>
  <sheetViews>
    <sheetView showGridLines="0" topLeftCell="A20" workbookViewId="0">
      <selection activeCell="E24" sqref="E24"/>
    </sheetView>
  </sheetViews>
  <sheetFormatPr defaultRowHeight="15" x14ac:dyDescent="0.25"/>
  <cols>
    <col min="1" max="1" width="6.42578125" style="3" customWidth="1"/>
    <col min="2" max="2" width="2.140625" style="3" customWidth="1"/>
    <col min="3" max="3" width="20.42578125" style="3" customWidth="1"/>
    <col min="4" max="4" width="4.85546875" style="3" customWidth="1"/>
    <col min="5" max="5" width="49.7109375" style="3" customWidth="1"/>
    <col min="6" max="7" width="17" style="22" customWidth="1"/>
    <col min="8" max="8" width="12.5703125" style="22" customWidth="1"/>
    <col min="9" max="9" width="75.5703125" style="3" customWidth="1"/>
    <col min="10" max="16384" width="9.140625" style="3"/>
  </cols>
  <sheetData>
    <row r="1" spans="1:11" ht="33.75" customHeight="1" x14ac:dyDescent="0.25">
      <c r="B1" s="256" t="s">
        <v>393</v>
      </c>
      <c r="C1" s="256"/>
      <c r="D1" s="256"/>
      <c r="E1" s="256"/>
      <c r="I1" s="168"/>
    </row>
    <row r="2" spans="1:11" ht="15" customHeight="1" x14ac:dyDescent="0.25">
      <c r="B2" s="327" t="s">
        <v>204</v>
      </c>
      <c r="C2" s="327"/>
      <c r="D2" s="327"/>
      <c r="E2" s="327"/>
    </row>
    <row r="3" spans="1:11" ht="15" customHeight="1" x14ac:dyDescent="0.25">
      <c r="B3" s="169"/>
      <c r="C3" s="169"/>
      <c r="D3" s="169"/>
      <c r="E3" s="169"/>
    </row>
    <row r="4" spans="1:11" s="17" customFormat="1" ht="15" customHeight="1" x14ac:dyDescent="0.25">
      <c r="B4" s="70" t="s">
        <v>332</v>
      </c>
      <c r="C4" s="52"/>
      <c r="D4" s="52"/>
      <c r="E4" s="52"/>
      <c r="F4" s="52"/>
      <c r="G4" s="52"/>
      <c r="H4" s="52"/>
      <c r="I4" s="20"/>
      <c r="J4" s="4"/>
      <c r="K4" s="4"/>
    </row>
    <row r="5" spans="1:11" s="171" customFormat="1" ht="56.25" customHeight="1" x14ac:dyDescent="0.25">
      <c r="A5" s="170"/>
      <c r="B5" s="287" t="s">
        <v>384</v>
      </c>
      <c r="C5" s="287"/>
      <c r="D5" s="287"/>
      <c r="E5" s="287"/>
      <c r="F5" s="139"/>
      <c r="G5" s="139"/>
      <c r="H5" s="139"/>
      <c r="I5" s="139"/>
      <c r="J5" s="139"/>
      <c r="K5" s="139"/>
    </row>
    <row r="6" spans="1:11" s="172" customFormat="1" ht="18.75" customHeight="1" x14ac:dyDescent="0.25">
      <c r="B6" s="28" t="s">
        <v>306</v>
      </c>
      <c r="C6" s="28"/>
      <c r="D6" s="173"/>
      <c r="F6" s="27"/>
      <c r="G6" s="27"/>
      <c r="H6" s="27"/>
    </row>
    <row r="7" spans="1:11" s="172" customFormat="1" ht="18.75" customHeight="1" x14ac:dyDescent="0.25">
      <c r="C7" s="224" t="s">
        <v>293</v>
      </c>
      <c r="D7" s="331" t="s">
        <v>309</v>
      </c>
      <c r="E7" s="331"/>
      <c r="F7" s="27"/>
      <c r="G7" s="27"/>
      <c r="H7" s="27"/>
    </row>
    <row r="8" spans="1:11" s="172" customFormat="1" ht="18.75" customHeight="1" x14ac:dyDescent="0.25">
      <c r="C8" s="224" t="s">
        <v>294</v>
      </c>
      <c r="D8" s="331" t="s">
        <v>310</v>
      </c>
      <c r="E8" s="331"/>
      <c r="F8" s="27"/>
      <c r="G8" s="27"/>
      <c r="H8" s="27"/>
    </row>
    <row r="9" spans="1:11" s="172" customFormat="1" ht="18.75" customHeight="1" x14ac:dyDescent="0.25">
      <c r="C9" s="224" t="s">
        <v>295</v>
      </c>
      <c r="D9" s="331" t="s">
        <v>311</v>
      </c>
      <c r="E9" s="331"/>
      <c r="F9" s="27"/>
      <c r="G9" s="27"/>
      <c r="H9" s="27"/>
    </row>
    <row r="10" spans="1:11" s="172" customFormat="1" ht="18.75" customHeight="1" x14ac:dyDescent="0.25">
      <c r="C10" s="224" t="s">
        <v>296</v>
      </c>
      <c r="D10" s="331" t="s">
        <v>312</v>
      </c>
      <c r="E10" s="331"/>
      <c r="F10" s="27"/>
      <c r="G10" s="27"/>
      <c r="H10" s="27"/>
    </row>
    <row r="11" spans="1:11" s="172" customFormat="1" ht="18.75" customHeight="1" x14ac:dyDescent="0.25">
      <c r="C11" s="224" t="s">
        <v>297</v>
      </c>
      <c r="D11" s="331" t="s">
        <v>313</v>
      </c>
      <c r="E11" s="331"/>
      <c r="F11" s="27"/>
      <c r="G11" s="27"/>
      <c r="H11" s="27"/>
    </row>
    <row r="12" spans="1:11" s="172" customFormat="1" ht="22.5" customHeight="1" x14ac:dyDescent="0.25">
      <c r="B12" s="28" t="s">
        <v>307</v>
      </c>
      <c r="C12" s="174"/>
      <c r="D12" s="173"/>
      <c r="F12" s="27"/>
      <c r="G12" s="27"/>
      <c r="H12" s="27"/>
    </row>
    <row r="13" spans="1:11" s="172" customFormat="1" ht="18.75" customHeight="1" x14ac:dyDescent="0.25">
      <c r="C13" s="221" t="s">
        <v>298</v>
      </c>
      <c r="D13" s="326" t="s">
        <v>314</v>
      </c>
      <c r="E13" s="326"/>
      <c r="F13" s="326"/>
      <c r="G13" s="326"/>
      <c r="H13" s="326"/>
    </row>
    <row r="14" spans="1:11" s="172" customFormat="1" ht="18.75" customHeight="1" x14ac:dyDescent="0.25">
      <c r="C14" s="221" t="s">
        <v>299</v>
      </c>
      <c r="D14" s="326" t="s">
        <v>315</v>
      </c>
      <c r="E14" s="326"/>
      <c r="F14" s="326"/>
      <c r="G14" s="326"/>
      <c r="H14" s="326"/>
    </row>
    <row r="15" spans="1:11" s="172" customFormat="1" ht="37.5" customHeight="1" x14ac:dyDescent="0.25">
      <c r="C15" s="221" t="s">
        <v>300</v>
      </c>
      <c r="D15" s="326" t="s">
        <v>328</v>
      </c>
      <c r="E15" s="326"/>
      <c r="F15" s="326"/>
      <c r="G15" s="326"/>
      <c r="H15" s="326"/>
    </row>
    <row r="16" spans="1:11" s="172" customFormat="1" ht="37.5" customHeight="1" x14ac:dyDescent="0.25">
      <c r="C16" s="221" t="s">
        <v>301</v>
      </c>
      <c r="D16" s="326" t="s">
        <v>316</v>
      </c>
      <c r="E16" s="326"/>
      <c r="F16" s="326"/>
      <c r="G16" s="326"/>
      <c r="H16" s="326"/>
    </row>
    <row r="17" spans="2:9" s="172" customFormat="1" ht="18.75" customHeight="1" x14ac:dyDescent="0.25">
      <c r="C17" s="221" t="s">
        <v>302</v>
      </c>
      <c r="D17" s="326" t="s">
        <v>317</v>
      </c>
      <c r="E17" s="326"/>
      <c r="F17" s="326"/>
      <c r="G17" s="326"/>
      <c r="H17" s="326"/>
    </row>
    <row r="18" spans="2:9" s="172" customFormat="1" ht="22.5" customHeight="1" x14ac:dyDescent="0.25">
      <c r="B18" s="28" t="s">
        <v>319</v>
      </c>
      <c r="C18" s="174"/>
      <c r="D18" s="173"/>
      <c r="F18" s="27"/>
      <c r="G18" s="27"/>
      <c r="H18" s="27"/>
    </row>
    <row r="19" spans="2:9" s="172" customFormat="1" ht="37.5" customHeight="1" x14ac:dyDescent="0.25">
      <c r="C19" s="221" t="s">
        <v>303</v>
      </c>
      <c r="D19" s="326" t="s">
        <v>318</v>
      </c>
      <c r="E19" s="326"/>
      <c r="F19" s="326"/>
      <c r="G19" s="326"/>
      <c r="H19" s="326"/>
    </row>
    <row r="20" spans="2:9" s="172" customFormat="1" ht="37.5" customHeight="1" x14ac:dyDescent="0.25">
      <c r="C20" s="221" t="s">
        <v>304</v>
      </c>
      <c r="D20" s="326" t="s">
        <v>308</v>
      </c>
      <c r="E20" s="326"/>
      <c r="F20" s="326"/>
      <c r="G20" s="326"/>
      <c r="H20" s="326"/>
    </row>
    <row r="21" spans="2:9" s="172" customFormat="1" ht="56.25" customHeight="1" x14ac:dyDescent="0.25">
      <c r="C21" s="222" t="s">
        <v>305</v>
      </c>
      <c r="D21" s="326" t="s">
        <v>327</v>
      </c>
      <c r="E21" s="326"/>
      <c r="F21" s="326"/>
      <c r="G21" s="326"/>
      <c r="H21" s="326"/>
      <c r="I21" s="175"/>
    </row>
    <row r="22" spans="2:9" ht="22.5" customHeight="1" thickBot="1" x14ac:dyDescent="0.3"/>
    <row r="23" spans="2:9" s="22" customFormat="1" ht="30" customHeight="1" thickBot="1" x14ac:dyDescent="0.3">
      <c r="B23" s="328" t="s">
        <v>33</v>
      </c>
      <c r="C23" s="329"/>
      <c r="D23" s="330"/>
      <c r="E23" s="176" t="s">
        <v>388</v>
      </c>
      <c r="F23" s="176" t="s">
        <v>34</v>
      </c>
      <c r="G23" s="176" t="s">
        <v>35</v>
      </c>
      <c r="H23" s="176" t="s">
        <v>320</v>
      </c>
      <c r="I23" s="177" t="s">
        <v>36</v>
      </c>
    </row>
    <row r="24" spans="2:9" ht="21" customHeight="1" x14ac:dyDescent="0.25">
      <c r="B24" s="317" t="s">
        <v>269</v>
      </c>
      <c r="C24" s="318"/>
      <c r="D24" s="319"/>
      <c r="E24" s="29"/>
      <c r="F24" s="30"/>
      <c r="G24" s="30"/>
      <c r="H24" s="201" t="str">
        <f t="shared" ref="H24" si="0">IFERROR(LEFT(F24,1)*LEFT(G24,1),"")</f>
        <v/>
      </c>
      <c r="I24" s="40"/>
    </row>
    <row r="25" spans="2:9" ht="21" customHeight="1" x14ac:dyDescent="0.25">
      <c r="B25" s="320"/>
      <c r="C25" s="321"/>
      <c r="D25" s="322"/>
      <c r="E25" s="31"/>
      <c r="F25" s="32"/>
      <c r="G25" s="32"/>
      <c r="H25" s="202" t="str">
        <f t="shared" ref="H25:H55" si="1">IFERROR(LEFT(F25,1)*LEFT(G25,1),"")</f>
        <v/>
      </c>
      <c r="I25" s="41"/>
    </row>
    <row r="26" spans="2:9" ht="21" customHeight="1" x14ac:dyDescent="0.25">
      <c r="B26" s="320"/>
      <c r="C26" s="321"/>
      <c r="D26" s="322"/>
      <c r="E26" s="31"/>
      <c r="F26" s="32"/>
      <c r="G26" s="32"/>
      <c r="H26" s="202" t="str">
        <f t="shared" si="1"/>
        <v/>
      </c>
      <c r="I26" s="41"/>
    </row>
    <row r="27" spans="2:9" ht="21" customHeight="1" thickBot="1" x14ac:dyDescent="0.3">
      <c r="B27" s="323"/>
      <c r="C27" s="324"/>
      <c r="D27" s="325"/>
      <c r="E27" s="33"/>
      <c r="F27" s="34"/>
      <c r="G27" s="34"/>
      <c r="H27" s="203" t="str">
        <f t="shared" si="1"/>
        <v/>
      </c>
      <c r="I27" s="42"/>
    </row>
    <row r="28" spans="2:9" ht="21" customHeight="1" x14ac:dyDescent="0.25">
      <c r="B28" s="317" t="s">
        <v>268</v>
      </c>
      <c r="C28" s="318"/>
      <c r="D28" s="319"/>
      <c r="E28" s="35"/>
      <c r="F28" s="30"/>
      <c r="G28" s="30"/>
      <c r="H28" s="201" t="str">
        <f t="shared" si="1"/>
        <v/>
      </c>
      <c r="I28" s="40"/>
    </row>
    <row r="29" spans="2:9" ht="21" customHeight="1" x14ac:dyDescent="0.25">
      <c r="B29" s="320"/>
      <c r="C29" s="321"/>
      <c r="D29" s="322"/>
      <c r="E29" s="36"/>
      <c r="F29" s="32"/>
      <c r="G29" s="32"/>
      <c r="H29" s="202" t="str">
        <f t="shared" si="1"/>
        <v/>
      </c>
      <c r="I29" s="41"/>
    </row>
    <row r="30" spans="2:9" ht="21" customHeight="1" x14ac:dyDescent="0.25">
      <c r="B30" s="320"/>
      <c r="C30" s="321"/>
      <c r="D30" s="322"/>
      <c r="E30" s="36"/>
      <c r="F30" s="32"/>
      <c r="G30" s="32"/>
      <c r="H30" s="202" t="str">
        <f t="shared" si="1"/>
        <v/>
      </c>
      <c r="I30" s="41"/>
    </row>
    <row r="31" spans="2:9" ht="21" customHeight="1" thickBot="1" x14ac:dyDescent="0.3">
      <c r="B31" s="323"/>
      <c r="C31" s="324"/>
      <c r="D31" s="325"/>
      <c r="E31" s="37"/>
      <c r="F31" s="38"/>
      <c r="G31" s="38"/>
      <c r="H31" s="204" t="str">
        <f t="shared" si="1"/>
        <v/>
      </c>
      <c r="I31" s="43"/>
    </row>
    <row r="32" spans="2:9" ht="21" customHeight="1" x14ac:dyDescent="0.25">
      <c r="B32" s="317" t="s">
        <v>267</v>
      </c>
      <c r="C32" s="318"/>
      <c r="D32" s="318"/>
      <c r="E32" s="29"/>
      <c r="F32" s="30"/>
      <c r="G32" s="30"/>
      <c r="H32" s="201" t="str">
        <f t="shared" si="1"/>
        <v/>
      </c>
      <c r="I32" s="40"/>
    </row>
    <row r="33" spans="2:9" ht="21" customHeight="1" x14ac:dyDescent="0.25">
      <c r="B33" s="320"/>
      <c r="C33" s="321"/>
      <c r="D33" s="321"/>
      <c r="E33" s="31"/>
      <c r="F33" s="32"/>
      <c r="G33" s="32"/>
      <c r="H33" s="202" t="str">
        <f t="shared" si="1"/>
        <v/>
      </c>
      <c r="I33" s="41"/>
    </row>
    <row r="34" spans="2:9" ht="21" customHeight="1" x14ac:dyDescent="0.25">
      <c r="B34" s="320"/>
      <c r="C34" s="321"/>
      <c r="D34" s="321"/>
      <c r="E34" s="31"/>
      <c r="F34" s="32"/>
      <c r="G34" s="32"/>
      <c r="H34" s="202" t="str">
        <f t="shared" si="1"/>
        <v/>
      </c>
      <c r="I34" s="41"/>
    </row>
    <row r="35" spans="2:9" ht="21" customHeight="1" thickBot="1" x14ac:dyDescent="0.3">
      <c r="B35" s="323"/>
      <c r="C35" s="324"/>
      <c r="D35" s="324"/>
      <c r="E35" s="39"/>
      <c r="F35" s="38"/>
      <c r="G35" s="38"/>
      <c r="H35" s="204" t="str">
        <f t="shared" si="1"/>
        <v/>
      </c>
      <c r="I35" s="43"/>
    </row>
    <row r="36" spans="2:9" ht="21" customHeight="1" x14ac:dyDescent="0.25">
      <c r="B36" s="317" t="s">
        <v>270</v>
      </c>
      <c r="C36" s="318"/>
      <c r="D36" s="319"/>
      <c r="E36" s="29"/>
      <c r="F36" s="30"/>
      <c r="G36" s="30"/>
      <c r="H36" s="201" t="str">
        <f t="shared" si="1"/>
        <v/>
      </c>
      <c r="I36" s="40"/>
    </row>
    <row r="37" spans="2:9" ht="21" customHeight="1" x14ac:dyDescent="0.25">
      <c r="B37" s="320"/>
      <c r="C37" s="321"/>
      <c r="D37" s="322"/>
      <c r="E37" s="31"/>
      <c r="F37" s="32"/>
      <c r="G37" s="32"/>
      <c r="H37" s="202" t="str">
        <f t="shared" si="1"/>
        <v/>
      </c>
      <c r="I37" s="41"/>
    </row>
    <row r="38" spans="2:9" ht="21" customHeight="1" x14ac:dyDescent="0.25">
      <c r="B38" s="320"/>
      <c r="C38" s="321"/>
      <c r="D38" s="322"/>
      <c r="E38" s="31"/>
      <c r="F38" s="32"/>
      <c r="G38" s="32"/>
      <c r="H38" s="202" t="str">
        <f t="shared" si="1"/>
        <v/>
      </c>
      <c r="I38" s="41"/>
    </row>
    <row r="39" spans="2:9" ht="21" customHeight="1" thickBot="1" x14ac:dyDescent="0.3">
      <c r="B39" s="323"/>
      <c r="C39" s="324"/>
      <c r="D39" s="325"/>
      <c r="E39" s="39"/>
      <c r="F39" s="38"/>
      <c r="G39" s="38"/>
      <c r="H39" s="204" t="str">
        <f t="shared" si="1"/>
        <v/>
      </c>
      <c r="I39" s="43"/>
    </row>
    <row r="40" spans="2:9" ht="21" customHeight="1" x14ac:dyDescent="0.25">
      <c r="B40" s="317" t="s">
        <v>271</v>
      </c>
      <c r="C40" s="318"/>
      <c r="D40" s="319"/>
      <c r="E40" s="48"/>
      <c r="F40" s="30"/>
      <c r="G40" s="30"/>
      <c r="H40" s="201" t="str">
        <f t="shared" si="1"/>
        <v/>
      </c>
      <c r="I40" s="44"/>
    </row>
    <row r="41" spans="2:9" ht="21" customHeight="1" x14ac:dyDescent="0.25">
      <c r="B41" s="320"/>
      <c r="C41" s="321"/>
      <c r="D41" s="322"/>
      <c r="E41" s="49"/>
      <c r="F41" s="32"/>
      <c r="G41" s="32"/>
      <c r="H41" s="202" t="str">
        <f t="shared" si="1"/>
        <v/>
      </c>
      <c r="I41" s="45"/>
    </row>
    <row r="42" spans="2:9" ht="21" customHeight="1" x14ac:dyDescent="0.25">
      <c r="B42" s="320"/>
      <c r="C42" s="321"/>
      <c r="D42" s="322"/>
      <c r="E42" s="49"/>
      <c r="F42" s="32"/>
      <c r="G42" s="32"/>
      <c r="H42" s="202" t="str">
        <f t="shared" si="1"/>
        <v/>
      </c>
      <c r="I42" s="45"/>
    </row>
    <row r="43" spans="2:9" ht="21" customHeight="1" thickBot="1" x14ac:dyDescent="0.3">
      <c r="B43" s="323"/>
      <c r="C43" s="324"/>
      <c r="D43" s="325"/>
      <c r="E43" s="50"/>
      <c r="F43" s="38"/>
      <c r="G43" s="38"/>
      <c r="H43" s="204" t="str">
        <f t="shared" si="1"/>
        <v/>
      </c>
      <c r="I43" s="46"/>
    </row>
    <row r="44" spans="2:9" ht="21" customHeight="1" x14ac:dyDescent="0.25">
      <c r="B44" s="317" t="s">
        <v>274</v>
      </c>
      <c r="C44" s="318"/>
      <c r="D44" s="319"/>
      <c r="E44" s="48"/>
      <c r="F44" s="30"/>
      <c r="G44" s="30"/>
      <c r="H44" s="201" t="str">
        <f t="shared" si="1"/>
        <v/>
      </c>
      <c r="I44" s="44"/>
    </row>
    <row r="45" spans="2:9" ht="21" customHeight="1" x14ac:dyDescent="0.25">
      <c r="B45" s="320"/>
      <c r="C45" s="321"/>
      <c r="D45" s="322"/>
      <c r="E45" s="49"/>
      <c r="F45" s="32"/>
      <c r="G45" s="32"/>
      <c r="H45" s="202" t="str">
        <f t="shared" si="1"/>
        <v/>
      </c>
      <c r="I45" s="45"/>
    </row>
    <row r="46" spans="2:9" ht="21" customHeight="1" x14ac:dyDescent="0.25">
      <c r="B46" s="320"/>
      <c r="C46" s="321"/>
      <c r="D46" s="322"/>
      <c r="E46" s="49"/>
      <c r="F46" s="32"/>
      <c r="G46" s="32"/>
      <c r="H46" s="202" t="str">
        <f t="shared" si="1"/>
        <v/>
      </c>
      <c r="I46" s="45"/>
    </row>
    <row r="47" spans="2:9" ht="21" customHeight="1" thickBot="1" x14ac:dyDescent="0.3">
      <c r="B47" s="323"/>
      <c r="C47" s="324"/>
      <c r="D47" s="325"/>
      <c r="E47" s="50"/>
      <c r="F47" s="38"/>
      <c r="G47" s="38"/>
      <c r="H47" s="204" t="str">
        <f t="shared" si="1"/>
        <v/>
      </c>
      <c r="I47" s="46"/>
    </row>
    <row r="48" spans="2:9" ht="21" customHeight="1" x14ac:dyDescent="0.25">
      <c r="B48" s="317" t="s">
        <v>272</v>
      </c>
      <c r="C48" s="318"/>
      <c r="D48" s="319"/>
      <c r="E48" s="48"/>
      <c r="F48" s="30"/>
      <c r="G48" s="30"/>
      <c r="H48" s="201" t="str">
        <f t="shared" si="1"/>
        <v/>
      </c>
      <c r="I48" s="44"/>
    </row>
    <row r="49" spans="2:9" ht="21" customHeight="1" x14ac:dyDescent="0.25">
      <c r="B49" s="320"/>
      <c r="C49" s="321"/>
      <c r="D49" s="322"/>
      <c r="E49" s="49"/>
      <c r="F49" s="32"/>
      <c r="G49" s="32"/>
      <c r="H49" s="202" t="str">
        <f t="shared" si="1"/>
        <v/>
      </c>
      <c r="I49" s="45"/>
    </row>
    <row r="50" spans="2:9" ht="21" customHeight="1" x14ac:dyDescent="0.25">
      <c r="B50" s="320"/>
      <c r="C50" s="321"/>
      <c r="D50" s="322"/>
      <c r="E50" s="49"/>
      <c r="F50" s="32"/>
      <c r="G50" s="32"/>
      <c r="H50" s="202" t="str">
        <f t="shared" si="1"/>
        <v/>
      </c>
      <c r="I50" s="45"/>
    </row>
    <row r="51" spans="2:9" ht="21" customHeight="1" thickBot="1" x14ac:dyDescent="0.3">
      <c r="B51" s="323"/>
      <c r="C51" s="324"/>
      <c r="D51" s="325"/>
      <c r="E51" s="51"/>
      <c r="F51" s="38"/>
      <c r="G51" s="38"/>
      <c r="H51" s="203" t="str">
        <f t="shared" si="1"/>
        <v/>
      </c>
      <c r="I51" s="47"/>
    </row>
    <row r="52" spans="2:9" ht="21" customHeight="1" x14ac:dyDescent="0.25">
      <c r="B52" s="317" t="s">
        <v>273</v>
      </c>
      <c r="C52" s="318"/>
      <c r="D52" s="319"/>
      <c r="E52" s="48"/>
      <c r="F52" s="30"/>
      <c r="G52" s="30"/>
      <c r="H52" s="201" t="str">
        <f t="shared" si="1"/>
        <v/>
      </c>
      <c r="I52" s="44"/>
    </row>
    <row r="53" spans="2:9" ht="21" customHeight="1" x14ac:dyDescent="0.25">
      <c r="B53" s="320"/>
      <c r="C53" s="321"/>
      <c r="D53" s="322"/>
      <c r="E53" s="49"/>
      <c r="F53" s="32"/>
      <c r="G53" s="32"/>
      <c r="H53" s="202" t="str">
        <f t="shared" si="1"/>
        <v/>
      </c>
      <c r="I53" s="45"/>
    </row>
    <row r="54" spans="2:9" ht="21" customHeight="1" x14ac:dyDescent="0.25">
      <c r="B54" s="320"/>
      <c r="C54" s="321"/>
      <c r="D54" s="322"/>
      <c r="E54" s="49"/>
      <c r="F54" s="32"/>
      <c r="G54" s="32"/>
      <c r="H54" s="202" t="str">
        <f t="shared" si="1"/>
        <v/>
      </c>
      <c r="I54" s="45"/>
    </row>
    <row r="55" spans="2:9" ht="21" customHeight="1" thickBot="1" x14ac:dyDescent="0.3">
      <c r="B55" s="323"/>
      <c r="C55" s="324"/>
      <c r="D55" s="325"/>
      <c r="E55" s="50"/>
      <c r="F55" s="38"/>
      <c r="G55" s="38"/>
      <c r="H55" s="204" t="str">
        <f t="shared" si="1"/>
        <v/>
      </c>
      <c r="I55" s="46"/>
    </row>
  </sheetData>
  <sheetProtection algorithmName="SHA-512" hashValue="ZDSGRKluxvur7BPeb0PQJx5hTsdjhXJt+6TBQ95hZRBaPxb+J33uHn+j8EGU4WnmRCgSSs+04z4xpQRuiMe90A==" saltValue="PRWwGu9sgS4uMSutTuDEDg==" spinCount="100000" sheet="1" objects="1" scenarios="1" formatRows="0"/>
  <mergeCells count="25">
    <mergeCell ref="B1:E1"/>
    <mergeCell ref="B2:E2"/>
    <mergeCell ref="B23:D23"/>
    <mergeCell ref="B24:D27"/>
    <mergeCell ref="B5:E5"/>
    <mergeCell ref="D11:E11"/>
    <mergeCell ref="D10:E10"/>
    <mergeCell ref="D9:E9"/>
    <mergeCell ref="D8:E8"/>
    <mergeCell ref="D7:E7"/>
    <mergeCell ref="B52:D55"/>
    <mergeCell ref="D13:H13"/>
    <mergeCell ref="D14:H14"/>
    <mergeCell ref="D15:H15"/>
    <mergeCell ref="D16:H16"/>
    <mergeCell ref="D17:H17"/>
    <mergeCell ref="B32:D35"/>
    <mergeCell ref="B36:D39"/>
    <mergeCell ref="B40:D43"/>
    <mergeCell ref="B44:D47"/>
    <mergeCell ref="B48:D51"/>
    <mergeCell ref="B28:D31"/>
    <mergeCell ref="D19:H19"/>
    <mergeCell ref="D20:H20"/>
    <mergeCell ref="D21:H21"/>
  </mergeCells>
  <conditionalFormatting sqref="I24:I55">
    <cfRule type="expression" dxfId="0" priority="1">
      <formula>$H24&lt;7</formula>
    </cfRule>
  </conditionalFormatting>
  <dataValidations count="3">
    <dataValidation type="list" allowBlank="1" showInputMessage="1" showErrorMessage="1" error="Please choose from one of the drop-down options" sqref="F24 F26:F55" xr:uid="{369204EF-3E81-4A3A-B784-28FEBBD16F83}">
      <formula1>"1 - Very Unlikely, 2 - Not Likely, 3 - Possible, 4 - Probable, 5 - Very Likely"</formula1>
    </dataValidation>
    <dataValidation type="list" allowBlank="1" showInputMessage="1" showErrorMessage="1" error="Please choose from one of the drop-down options." sqref="G24:G55" xr:uid="{A0F3ED68-F273-4CF4-BDA4-CACB040243F0}">
      <formula1>"1 - Negligible, 2 - Low, 3 - Moderate, 4 - Significant, 5 - Catastrophic"</formula1>
    </dataValidation>
    <dataValidation type="list" allowBlank="1" showInputMessage="1" showErrorMessage="1" error="Please choose from one of the drop-down options." sqref="F25" xr:uid="{755A73FE-6FBA-4CF0-8BD7-3870DB3D9595}">
      <formula1>"1 - Very Unlikely, 2 - Not Likely, 3 - Possible, 4 - Probable, 5 - Very Likely"</formula1>
    </dataValidation>
  </dataValidation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21D8B-9359-40D1-A7FC-66D55B770E28}">
  <dimension ref="B1:P25"/>
  <sheetViews>
    <sheetView showGridLines="0" zoomScaleNormal="100" workbookViewId="0">
      <selection activeCell="B8" sqref="B8:D8"/>
    </sheetView>
  </sheetViews>
  <sheetFormatPr defaultRowHeight="15" x14ac:dyDescent="0.25"/>
  <cols>
    <col min="1" max="1" width="6.42578125" style="3" customWidth="1"/>
    <col min="2" max="2" width="4.7109375" style="3" customWidth="1"/>
    <col min="3" max="3" width="25" style="3" customWidth="1"/>
    <col min="4" max="4" width="22.5703125" style="3" customWidth="1"/>
    <col min="5" max="5" width="30.140625" style="3" customWidth="1"/>
    <col min="6" max="6" width="17" style="3" customWidth="1"/>
    <col min="7" max="7" width="29.28515625" style="3" customWidth="1"/>
    <col min="8" max="10" width="9.5703125" style="22" customWidth="1"/>
    <col min="11" max="11" width="13.7109375" style="3" customWidth="1"/>
    <col min="12" max="14" width="14.5703125" style="3" customWidth="1"/>
    <col min="15" max="15" width="23.140625" style="3" customWidth="1"/>
    <col min="16" max="16" width="27.7109375" style="3" customWidth="1"/>
    <col min="17" max="16384" width="9.140625" style="3"/>
  </cols>
  <sheetData>
    <row r="1" spans="2:16" ht="33.75" customHeight="1" x14ac:dyDescent="0.25">
      <c r="B1" s="256" t="s">
        <v>394</v>
      </c>
      <c r="C1" s="256"/>
      <c r="D1" s="256"/>
      <c r="E1" s="256"/>
      <c r="G1" s="1"/>
    </row>
    <row r="2" spans="2:16" ht="15" customHeight="1" x14ac:dyDescent="0.25">
      <c r="B2" s="283" t="s">
        <v>204</v>
      </c>
      <c r="C2" s="283"/>
      <c r="D2" s="283"/>
      <c r="E2" s="283"/>
      <c r="F2" s="23"/>
      <c r="G2" s="23"/>
      <c r="H2" s="24"/>
      <c r="I2" s="24"/>
      <c r="J2" s="24"/>
      <c r="K2" s="23"/>
      <c r="L2" s="23"/>
    </row>
    <row r="3" spans="2:16" ht="15" customHeight="1" x14ac:dyDescent="0.25"/>
    <row r="4" spans="2:16" s="17" customFormat="1" ht="15" customHeight="1" x14ac:dyDescent="0.25">
      <c r="B4" s="70" t="s">
        <v>332</v>
      </c>
      <c r="C4" s="52"/>
      <c r="D4" s="52"/>
      <c r="E4" s="52"/>
      <c r="F4" s="52"/>
      <c r="G4" s="52"/>
      <c r="H4" s="52"/>
      <c r="I4" s="20"/>
      <c r="J4" s="4"/>
      <c r="K4" s="4"/>
    </row>
    <row r="5" spans="2:16" ht="90.75" customHeight="1" x14ac:dyDescent="0.25">
      <c r="B5" s="337" t="s">
        <v>340</v>
      </c>
      <c r="C5" s="337"/>
      <c r="D5" s="337"/>
      <c r="E5" s="337"/>
      <c r="F5" s="337"/>
      <c r="G5" s="337"/>
      <c r="H5" s="71"/>
      <c r="I5" s="71"/>
      <c r="J5" s="71"/>
      <c r="K5" s="71"/>
      <c r="L5" s="71"/>
      <c r="M5" s="71"/>
      <c r="N5" s="71"/>
      <c r="O5" s="71"/>
      <c r="P5" s="25"/>
    </row>
    <row r="6" spans="2:16" ht="42" customHeight="1" x14ac:dyDescent="0.25">
      <c r="B6" s="334" t="s">
        <v>193</v>
      </c>
      <c r="C6" s="334"/>
      <c r="D6" s="334"/>
      <c r="E6" s="334"/>
      <c r="F6" s="334"/>
      <c r="G6" s="334"/>
      <c r="H6" s="334"/>
      <c r="I6" s="334"/>
      <c r="J6" s="334"/>
      <c r="K6" s="334"/>
      <c r="L6" s="334"/>
      <c r="M6" s="334"/>
      <c r="N6" s="334"/>
      <c r="O6" s="334"/>
      <c r="P6" s="26"/>
    </row>
    <row r="7" spans="2:16" ht="10.5" customHeight="1" x14ac:dyDescent="0.25"/>
    <row r="8" spans="2:16" ht="120.75" customHeight="1" x14ac:dyDescent="0.25">
      <c r="B8" s="335" t="s">
        <v>194</v>
      </c>
      <c r="C8" s="335"/>
      <c r="D8" s="335"/>
      <c r="E8" s="336"/>
      <c r="F8" s="336"/>
      <c r="G8" s="336"/>
      <c r="H8" s="336"/>
      <c r="I8" s="336"/>
      <c r="J8" s="336"/>
      <c r="K8" s="336"/>
      <c r="L8" s="336"/>
      <c r="M8" s="336"/>
      <c r="N8" s="336"/>
      <c r="O8" s="336"/>
    </row>
    <row r="9" spans="2:16" ht="112.5" customHeight="1" x14ac:dyDescent="0.25">
      <c r="B9" s="335" t="s">
        <v>195</v>
      </c>
      <c r="C9" s="335"/>
      <c r="D9" s="335"/>
      <c r="E9" s="336"/>
      <c r="F9" s="336"/>
      <c r="G9" s="336"/>
      <c r="H9" s="336"/>
      <c r="I9" s="336"/>
      <c r="J9" s="336"/>
      <c r="K9" s="336"/>
      <c r="L9" s="336"/>
      <c r="M9" s="336"/>
      <c r="N9" s="336"/>
      <c r="O9" s="336"/>
    </row>
    <row r="11" spans="2:16" ht="30" customHeight="1" x14ac:dyDescent="0.25">
      <c r="B11" s="332" t="s">
        <v>196</v>
      </c>
      <c r="C11" s="332"/>
      <c r="D11" s="332"/>
      <c r="E11" s="332"/>
      <c r="F11" s="332"/>
      <c r="G11" s="332"/>
      <c r="H11" s="332"/>
      <c r="I11" s="332"/>
      <c r="J11" s="332"/>
      <c r="K11" s="332"/>
      <c r="L11" s="333" t="s">
        <v>324</v>
      </c>
      <c r="M11" s="333"/>
      <c r="N11" s="333"/>
      <c r="O11" s="333"/>
    </row>
    <row r="12" spans="2:16" s="27" customFormat="1" ht="120" x14ac:dyDescent="0.25">
      <c r="B12" s="225"/>
      <c r="C12" s="225" t="s">
        <v>197</v>
      </c>
      <c r="D12" s="225" t="s">
        <v>198</v>
      </c>
      <c r="E12" s="225" t="s">
        <v>199</v>
      </c>
      <c r="F12" s="225" t="s">
        <v>291</v>
      </c>
      <c r="G12" s="225" t="s">
        <v>200</v>
      </c>
      <c r="H12" s="225" t="s">
        <v>201</v>
      </c>
      <c r="I12" s="225" t="s">
        <v>202</v>
      </c>
      <c r="J12" s="225" t="s">
        <v>322</v>
      </c>
      <c r="K12" s="225" t="s">
        <v>323</v>
      </c>
      <c r="L12" s="226" t="s">
        <v>321</v>
      </c>
      <c r="M12" s="227" t="s">
        <v>326</v>
      </c>
      <c r="N12" s="226" t="s">
        <v>292</v>
      </c>
      <c r="O12" s="226" t="s">
        <v>325</v>
      </c>
    </row>
    <row r="13" spans="2:16" ht="20.25" customHeight="1" x14ac:dyDescent="0.25">
      <c r="B13" s="228">
        <v>1</v>
      </c>
      <c r="C13" s="338"/>
      <c r="D13" s="338"/>
      <c r="E13" s="338"/>
      <c r="F13" s="338"/>
      <c r="G13" s="338"/>
      <c r="H13" s="338"/>
      <c r="I13" s="338"/>
      <c r="J13" s="338"/>
      <c r="K13" s="338"/>
      <c r="L13" s="338"/>
      <c r="M13" s="338"/>
      <c r="N13" s="338"/>
      <c r="O13" s="338"/>
    </row>
    <row r="14" spans="2:16" ht="20.25" customHeight="1" x14ac:dyDescent="0.25">
      <c r="B14" s="228">
        <v>2</v>
      </c>
      <c r="C14" s="338"/>
      <c r="D14" s="338"/>
      <c r="E14" s="338"/>
      <c r="F14" s="338"/>
      <c r="G14" s="338"/>
      <c r="H14" s="338"/>
      <c r="I14" s="338"/>
      <c r="J14" s="338"/>
      <c r="K14" s="338"/>
      <c r="L14" s="338"/>
      <c r="M14" s="338"/>
      <c r="N14" s="338"/>
      <c r="O14" s="338"/>
    </row>
    <row r="15" spans="2:16" ht="20.25" customHeight="1" x14ac:dyDescent="0.25">
      <c r="B15" s="228">
        <v>3</v>
      </c>
      <c r="C15" s="338"/>
      <c r="D15" s="338"/>
      <c r="E15" s="338"/>
      <c r="F15" s="338"/>
      <c r="G15" s="338"/>
      <c r="H15" s="338"/>
      <c r="I15" s="338"/>
      <c r="J15" s="338"/>
      <c r="K15" s="338"/>
      <c r="L15" s="338"/>
      <c r="M15" s="338"/>
      <c r="N15" s="338"/>
      <c r="O15" s="338"/>
    </row>
    <row r="16" spans="2:16" ht="20.25" customHeight="1" x14ac:dyDescent="0.25">
      <c r="B16" s="228">
        <v>4</v>
      </c>
      <c r="C16" s="338"/>
      <c r="D16" s="338"/>
      <c r="E16" s="338"/>
      <c r="F16" s="338"/>
      <c r="G16" s="338"/>
      <c r="H16" s="338"/>
      <c r="I16" s="338"/>
      <c r="J16" s="338"/>
      <c r="K16" s="338"/>
      <c r="L16" s="338"/>
      <c r="M16" s="338"/>
      <c r="N16" s="338"/>
      <c r="O16" s="338"/>
    </row>
    <row r="17" spans="2:15" ht="20.25" customHeight="1" x14ac:dyDescent="0.25">
      <c r="B17" s="228">
        <v>5</v>
      </c>
      <c r="C17" s="338"/>
      <c r="D17" s="338"/>
      <c r="E17" s="338"/>
      <c r="F17" s="338"/>
      <c r="G17" s="338"/>
      <c r="H17" s="338"/>
      <c r="I17" s="338"/>
      <c r="J17" s="338"/>
      <c r="K17" s="338"/>
      <c r="L17" s="338"/>
      <c r="M17" s="338"/>
      <c r="N17" s="338"/>
      <c r="O17" s="338"/>
    </row>
    <row r="18" spans="2:15" ht="20.25" customHeight="1" x14ac:dyDescent="0.25">
      <c r="B18" s="228">
        <v>6</v>
      </c>
      <c r="C18" s="338"/>
      <c r="D18" s="338"/>
      <c r="E18" s="338"/>
      <c r="F18" s="338"/>
      <c r="G18" s="338"/>
      <c r="H18" s="338"/>
      <c r="I18" s="338"/>
      <c r="J18" s="338"/>
      <c r="K18" s="338"/>
      <c r="L18" s="338"/>
      <c r="M18" s="338"/>
      <c r="N18" s="338"/>
      <c r="O18" s="338"/>
    </row>
    <row r="19" spans="2:15" ht="20.25" customHeight="1" x14ac:dyDescent="0.25">
      <c r="B19" s="228">
        <v>7</v>
      </c>
      <c r="C19" s="338"/>
      <c r="D19" s="338"/>
      <c r="E19" s="338"/>
      <c r="F19" s="338"/>
      <c r="G19" s="338"/>
      <c r="H19" s="338"/>
      <c r="I19" s="338"/>
      <c r="J19" s="338"/>
      <c r="K19" s="338"/>
      <c r="L19" s="338"/>
      <c r="M19" s="338"/>
      <c r="N19" s="338"/>
      <c r="O19" s="338"/>
    </row>
    <row r="20" spans="2:15" ht="20.25" customHeight="1" x14ac:dyDescent="0.25">
      <c r="B20" s="228">
        <v>8</v>
      </c>
      <c r="C20" s="338"/>
      <c r="D20" s="338"/>
      <c r="E20" s="338"/>
      <c r="F20" s="338"/>
      <c r="G20" s="338"/>
      <c r="H20" s="338"/>
      <c r="I20" s="338"/>
      <c r="J20" s="338"/>
      <c r="K20" s="338"/>
      <c r="L20" s="338"/>
      <c r="M20" s="338"/>
      <c r="N20" s="338"/>
      <c r="O20" s="338"/>
    </row>
    <row r="21" spans="2:15" ht="20.25" customHeight="1" x14ac:dyDescent="0.25">
      <c r="B21" s="228">
        <v>9</v>
      </c>
      <c r="C21" s="338"/>
      <c r="D21" s="338"/>
      <c r="E21" s="338"/>
      <c r="F21" s="338"/>
      <c r="G21" s="338"/>
      <c r="H21" s="338"/>
      <c r="I21" s="338"/>
      <c r="J21" s="338"/>
      <c r="K21" s="338"/>
      <c r="L21" s="338"/>
      <c r="M21" s="338"/>
      <c r="N21" s="338"/>
      <c r="O21" s="338"/>
    </row>
    <row r="22" spans="2:15" ht="20.25" customHeight="1" x14ac:dyDescent="0.25">
      <c r="B22" s="228">
        <v>10</v>
      </c>
      <c r="C22" s="338"/>
      <c r="D22" s="338"/>
      <c r="E22" s="338"/>
      <c r="F22" s="338"/>
      <c r="G22" s="338"/>
      <c r="H22" s="338"/>
      <c r="I22" s="338"/>
      <c r="J22" s="338"/>
      <c r="K22" s="338"/>
      <c r="L22" s="338"/>
      <c r="M22" s="338"/>
      <c r="N22" s="338"/>
      <c r="O22" s="338"/>
    </row>
    <row r="24" spans="2:15" ht="21.75" customHeight="1" x14ac:dyDescent="0.25">
      <c r="B24" s="28" t="s">
        <v>203</v>
      </c>
    </row>
    <row r="25" spans="2:15" ht="128.25" customHeight="1" x14ac:dyDescent="0.25">
      <c r="B25" s="336"/>
      <c r="C25" s="336"/>
      <c r="D25" s="336"/>
      <c r="E25" s="336"/>
      <c r="F25" s="336"/>
      <c r="G25" s="336"/>
      <c r="H25" s="336"/>
      <c r="I25" s="336"/>
      <c r="J25" s="336"/>
      <c r="K25" s="336"/>
      <c r="L25" s="336"/>
      <c r="M25" s="336"/>
      <c r="N25" s="336"/>
      <c r="O25" s="336"/>
    </row>
  </sheetData>
  <sheetProtection algorithmName="SHA-512" hashValue="MGuZxvakhVuEqfWkYqRcxPMOsz3GviVBW7W1thtyud2wA28zfBTqn63+HlYYa8ynwNXM/2YGUTQZd0va0ZJegg==" saltValue="tS6coFHO/vbAYnm7Xfgofg==" spinCount="100000" sheet="1" objects="1" scenarios="1" formatRows="0"/>
  <mergeCells count="11">
    <mergeCell ref="B1:E1"/>
    <mergeCell ref="B25:O25"/>
    <mergeCell ref="B11:K11"/>
    <mergeCell ref="L11:O11"/>
    <mergeCell ref="B2:E2"/>
    <mergeCell ref="B6:O6"/>
    <mergeCell ref="B8:D8"/>
    <mergeCell ref="B9:D9"/>
    <mergeCell ref="E8:O8"/>
    <mergeCell ref="E9:O9"/>
    <mergeCell ref="B5:G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b133e21d-30f6-4ddd-b6bc-84003b8fc06f" ContentTypeId="0x010100FD670D07A0AAF0498F7B1B382B052B10" PreviousValue="false"/>
</file>

<file path=customXml/item2.xml><?xml version="1.0" encoding="utf-8"?>
<ct:contentTypeSchema xmlns:ct="http://schemas.microsoft.com/office/2006/metadata/contentType" xmlns:ma="http://schemas.microsoft.com/office/2006/metadata/properties/metaAttributes" ct:_="" ma:_="" ma:contentTypeName="BCH Document" ma:contentTypeID="0x010100FD670D07A0AAF0498F7B1B382B052B10003C7B3311F63058489DFF19201BF237AF" ma:contentTypeVersion="10" ma:contentTypeDescription="" ma:contentTypeScope="" ma:versionID="88cf389edfe641d25ba0be9c1ed7e9fe">
  <xsd:schema xmlns:xsd="http://www.w3.org/2001/XMLSchema" xmlns:xs="http://www.w3.org/2001/XMLSchema" xmlns:p="http://schemas.microsoft.com/office/2006/metadata/properties" xmlns:ns2="fb7bb010-2db4-493a-8fda-461f7555ad08" xmlns:ns3="4c2a07d5-3eb2-43fb-8e34-dafdd2ab9405" xmlns:ns4="f50ec000-8db2-4d4a-908c-8e51b082b9ea" targetNamespace="http://schemas.microsoft.com/office/2006/metadata/properties" ma:root="true" ma:fieldsID="a3bd608df2e05e0a8a8d7eb071a29fd3" ns2:_="" ns3:_="" ns4:_="">
    <xsd:import namespace="fb7bb010-2db4-493a-8fda-461f7555ad08"/>
    <xsd:import namespace="4c2a07d5-3eb2-43fb-8e34-dafdd2ab9405"/>
    <xsd:import namespace="f50ec000-8db2-4d4a-908c-8e51b082b9ea"/>
    <xsd:element name="properties">
      <xsd:complexType>
        <xsd:sequence>
          <xsd:element name="documentManagement">
            <xsd:complexType>
              <xsd:all>
                <xsd:element ref="ns2:TaxCatchAll" minOccurs="0"/>
                <xsd:element ref="ns2:TaxCatchAllLabel" minOccurs="0"/>
                <xsd:element ref="ns2:SLICE_x0020_Content_x0020_ID" minOccurs="0"/>
                <xsd:element ref="ns2:SLICE_x0020_DocID" minOccurs="0"/>
                <xsd:element ref="ns2:SLICE_x0020_Revision" minOccurs="0"/>
                <xsd:element ref="ns2:SLICE_x0020_System_x0020_Name" minOccurs="0"/>
                <xsd:element ref="ns2:SLICE_x0020_ClientID" minOccurs="0"/>
                <xsd:element ref="ns2:SLICE_x0020_HouseholdID" minOccurs="0"/>
                <xsd:element ref="ns2:SLICE_x0020_Rev_x0020_Label" minOccurs="0"/>
                <xsd:element ref="ns2:SLICE_x0020_Security_x0020_Group" minOccurs="0"/>
                <xsd:element ref="ns2:SLICE_x0020_Doc_x0020_Account" minOccurs="0"/>
                <xsd:element ref="ns2:SLICE_x0020_ldcService" minOccurs="0"/>
                <xsd:element ref="ns2:SLICE_x0020_IsFinal" minOccurs="0"/>
                <xsd:element ref="ns2:SLICE_x0020_Author_x0020_Ref" minOccurs="0"/>
                <xsd:element ref="ns2:SLICE_x0020_Intake_x0020_Date" minOccurs="0"/>
                <xsd:element ref="ns3:f427b3346aeb40698f128069b39d09fc" minOccurs="0"/>
                <xsd:element ref="ns3:jad599b7e47f4dadb05516bc9738687f" minOccurs="0"/>
                <xsd:element ref="ns4:lcf76f155ced4ddcb4097134ff3c332f" minOccurs="0"/>
                <xsd:element ref="ns4:MediaServiceObjectDetectorVersions" minOccurs="0"/>
                <xsd:element ref="ns3:_dlc_DocId" minOccurs="0"/>
                <xsd:element ref="ns3:_dlc_DocIdUrl" minOccurs="0"/>
                <xsd:element ref="ns3:_dlc_DocIdPersistId" minOccurs="0"/>
                <xsd:element ref="ns4:MediaServiceSearchProperties"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7bb010-2db4-493a-8fda-461f7555ad08"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22a131ba-3cab-4e12-b04f-e443bea336d2}" ma:internalName="TaxCatchAll" ma:showField="CatchAllData" ma:web="4c2a07d5-3eb2-43fb-8e34-dafdd2ab9405">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22a131ba-3cab-4e12-b04f-e443bea336d2}" ma:internalName="TaxCatchAllLabel" ma:readOnly="true" ma:showField="CatchAllDataLabel" ma:web="4c2a07d5-3eb2-43fb-8e34-dafdd2ab9405">
      <xsd:complexType>
        <xsd:complexContent>
          <xsd:extension base="dms:MultiChoiceLookup">
            <xsd:sequence>
              <xsd:element name="Value" type="dms:Lookup" maxOccurs="unbounded" minOccurs="0" nillable="true"/>
            </xsd:sequence>
          </xsd:extension>
        </xsd:complexContent>
      </xsd:complexType>
    </xsd:element>
    <xsd:element name="SLICE_x0020_Content_x0020_ID" ma:index="12" nillable="true" ma:displayName="SLICE Content ID" ma:internalName="SLICE_x0020_Content_x0020_ID">
      <xsd:simpleType>
        <xsd:restriction base="dms:Text">
          <xsd:maxLength value="255"/>
        </xsd:restriction>
      </xsd:simpleType>
    </xsd:element>
    <xsd:element name="SLICE_x0020_DocID" ma:index="13" nillable="true" ma:displayName="SLICE DocID" ma:internalName="SLICE_x0020_DocID">
      <xsd:simpleType>
        <xsd:restriction base="dms:Text">
          <xsd:maxLength value="255"/>
        </xsd:restriction>
      </xsd:simpleType>
    </xsd:element>
    <xsd:element name="SLICE_x0020_Revision" ma:index="14" nillable="true" ma:displayName="SLICE Revision" ma:internalName="SLICE_x0020_Revision">
      <xsd:simpleType>
        <xsd:restriction base="dms:Text">
          <xsd:maxLength value="255"/>
        </xsd:restriction>
      </xsd:simpleType>
    </xsd:element>
    <xsd:element name="SLICE_x0020_System_x0020_Name" ma:index="15" nillable="true" ma:displayName="SLICE System Name" ma:default="" ma:internalName="SLICE_x0020_System_x0020_Name">
      <xsd:simpleType>
        <xsd:restriction base="dms:Text">
          <xsd:maxLength value="255"/>
        </xsd:restriction>
      </xsd:simpleType>
    </xsd:element>
    <xsd:element name="SLICE_x0020_ClientID" ma:index="16" nillable="true" ma:displayName="SLICE ClientID" ma:default="" ma:internalName="SLICE_x0020_ClientID" ma:readOnly="false">
      <xsd:simpleType>
        <xsd:restriction base="dms:Text">
          <xsd:maxLength value="255"/>
        </xsd:restriction>
      </xsd:simpleType>
    </xsd:element>
    <xsd:element name="SLICE_x0020_HouseholdID" ma:index="17" nillable="true" ma:displayName="SLICE HouseholdID" ma:default="" ma:internalName="SLICE_x0020_HouseholdID">
      <xsd:simpleType>
        <xsd:restriction base="dms:Text">
          <xsd:maxLength value="255"/>
        </xsd:restriction>
      </xsd:simpleType>
    </xsd:element>
    <xsd:element name="SLICE_x0020_Rev_x0020_Label" ma:index="18" nillable="true" ma:displayName="SLICE Rev Label" ma:default="" ma:internalName="SLICE_x0020_Rev_x0020_Label">
      <xsd:simpleType>
        <xsd:restriction base="dms:Text">
          <xsd:maxLength value="255"/>
        </xsd:restriction>
      </xsd:simpleType>
    </xsd:element>
    <xsd:element name="SLICE_x0020_Security_x0020_Group" ma:index="19" nillable="true" ma:displayName="SLICE Security Group" ma:default="" ma:internalName="SLICE_x0020_Security_x0020_Group">
      <xsd:simpleType>
        <xsd:restriction base="dms:Text">
          <xsd:maxLength value="255"/>
        </xsd:restriction>
      </xsd:simpleType>
    </xsd:element>
    <xsd:element name="SLICE_x0020_Doc_x0020_Account" ma:index="20" nillable="true" ma:displayName="SLICE Doc Account" ma:default="" ma:internalName="SLICE_x0020_Doc_x0020_Account">
      <xsd:simpleType>
        <xsd:restriction base="dms:Text">
          <xsd:maxLength value="255"/>
        </xsd:restriction>
      </xsd:simpleType>
    </xsd:element>
    <xsd:element name="SLICE_x0020_ldcService" ma:index="21" nillable="true" ma:displayName="SLICE ldcService" ma:default="" ma:internalName="SLICE_x0020_ldcService">
      <xsd:simpleType>
        <xsd:restriction base="dms:Text">
          <xsd:maxLength value="255"/>
        </xsd:restriction>
      </xsd:simpleType>
    </xsd:element>
    <xsd:element name="SLICE_x0020_IsFinal" ma:index="22" nillable="true" ma:displayName="SLICE IsFinal" ma:default="" ma:internalName="SLICE_x0020_IsFinal">
      <xsd:simpleType>
        <xsd:restriction base="dms:Text">
          <xsd:maxLength value="255"/>
        </xsd:restriction>
      </xsd:simpleType>
    </xsd:element>
    <xsd:element name="SLICE_x0020_Author_x0020_Ref" ma:index="23" nillable="true" ma:displayName="SLICE Author Ref" ma:default="" ma:internalName="SLICE_x0020_Author_x0020_Ref">
      <xsd:simpleType>
        <xsd:restriction base="dms:Text">
          <xsd:maxLength value="255"/>
        </xsd:restriction>
      </xsd:simpleType>
    </xsd:element>
    <xsd:element name="SLICE_x0020_Intake_x0020_Date" ma:index="24" nillable="true" ma:displayName="SLICE Intake Date" ma:default="" ma:format="DateOnly" ma:internalName="SLICE_x0020_Intak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c2a07d5-3eb2-43fb-8e34-dafdd2ab9405" elementFormDefault="qualified">
    <xsd:import namespace="http://schemas.microsoft.com/office/2006/documentManagement/types"/>
    <xsd:import namespace="http://schemas.microsoft.com/office/infopath/2007/PartnerControls"/>
    <xsd:element name="f427b3346aeb40698f128069b39d09fc" ma:index="25" nillable="true" ma:taxonomy="true" ma:internalName="f427b3346aeb40698f128069b39d09fc" ma:taxonomyFieldName="BCH_x0020_Doc_x0020_Type" ma:displayName="Doc Type" ma:readOnly="false" ma:default="" ma:fieldId="{f427b334-6aeb-4069-8f12-8069b39d09fc}" ma:sspId="b133e21d-30f6-4ddd-b6bc-84003b8fc06f" ma:termSetId="024c0056-cf98-4b82-88bf-7d93d1593c06" ma:anchorId="00000000-0000-0000-0000-000000000000" ma:open="false" ma:isKeyword="false">
      <xsd:complexType>
        <xsd:sequence>
          <xsd:element ref="pc:Terms" minOccurs="0" maxOccurs="1"/>
        </xsd:sequence>
      </xsd:complexType>
    </xsd:element>
    <xsd:element name="jad599b7e47f4dadb05516bc9738687f" ma:index="26" nillable="true" ma:taxonomy="true" ma:internalName="jad599b7e47f4dadb05516bc9738687f" ma:taxonomyFieldName="RM_x0020_Tag" ma:displayName="RM Tag" ma:readOnly="false" ma:default="" ma:fieldId="{3ad599b7-e47f-4dad-b055-16bc9738687f}" ma:sspId="b133e21d-30f6-4ddd-b6bc-84003b8fc06f" ma:termSetId="f7d52f2d-a6d1-407f-a76e-2144039b7eeb" ma:anchorId="00000000-0000-0000-0000-000000000000" ma:open="false" ma:isKeyword="false">
      <xsd:complexType>
        <xsd:sequence>
          <xsd:element ref="pc:Terms" minOccurs="0" maxOccurs="1"/>
        </xsd:sequence>
      </xsd:complexType>
    </xsd:element>
    <xsd:element name="_dlc_DocId" ma:index="30" nillable="true" ma:displayName="Document ID Value" ma:description="The value of the document ID assigned to this item." ma:indexed="true"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50ec000-8db2-4d4a-908c-8e51b082b9ea" elementFormDefault="qualified">
    <xsd:import namespace="http://schemas.microsoft.com/office/2006/documentManagement/types"/>
    <xsd:import namespace="http://schemas.microsoft.com/office/infopath/2007/PartnerControls"/>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b133e21d-30f6-4ddd-b6bc-84003b8fc0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LICE_x0020_Security_x0020_Group xmlns="fb7bb010-2db4-493a-8fda-461f7555ad08" xsi:nil="true"/>
    <SLICE_x0020_Author_x0020_Ref xmlns="fb7bb010-2db4-493a-8fda-461f7555ad08" xsi:nil="true"/>
    <SLICE_x0020_Doc_x0020_Account xmlns="fb7bb010-2db4-493a-8fda-461f7555ad08" xsi:nil="true"/>
    <lcf76f155ced4ddcb4097134ff3c332f xmlns="f50ec000-8db2-4d4a-908c-8e51b082b9ea">
      <Terms xmlns="http://schemas.microsoft.com/office/infopath/2007/PartnerControls"/>
    </lcf76f155ced4ddcb4097134ff3c332f>
    <SLICE_x0020_DocID xmlns="fb7bb010-2db4-493a-8fda-461f7555ad08" xsi:nil="true"/>
    <SLICE_x0020_IsFinal xmlns="fb7bb010-2db4-493a-8fda-461f7555ad08" xsi:nil="true"/>
    <jad599b7e47f4dadb05516bc9738687f xmlns="4c2a07d5-3eb2-43fb-8e34-dafdd2ab9405">
      <Terms xmlns="http://schemas.microsoft.com/office/infopath/2007/PartnerControls"/>
    </jad599b7e47f4dadb05516bc9738687f>
    <SLICE_x0020_Revision xmlns="fb7bb010-2db4-493a-8fda-461f7555ad08" xsi:nil="true"/>
    <SLICE_x0020_System_x0020_Name xmlns="fb7bb010-2db4-493a-8fda-461f7555ad08" xsi:nil="true"/>
    <f427b3346aeb40698f128069b39d09fc xmlns="4c2a07d5-3eb2-43fb-8e34-dafdd2ab9405">
      <Terms xmlns="http://schemas.microsoft.com/office/infopath/2007/PartnerControls">
        <TermInfo xmlns="http://schemas.microsoft.com/office/infopath/2007/PartnerControls">
          <TermName xmlns="http://schemas.microsoft.com/office/infopath/2007/PartnerControls">Tender</TermName>
          <TermId xmlns="http://schemas.microsoft.com/office/infopath/2007/PartnerControls">61fd9171-edf7-4a0c-b1b3-9b1251485e83</TermId>
        </TermInfo>
      </Terms>
    </f427b3346aeb40698f128069b39d09fc>
    <SLICE_x0020_HouseholdID xmlns="fb7bb010-2db4-493a-8fda-461f7555ad08" xsi:nil="true"/>
    <SLICE_x0020_ldcService xmlns="fb7bb010-2db4-493a-8fda-461f7555ad08" xsi:nil="true"/>
    <SLICE_x0020_Content_x0020_ID xmlns="fb7bb010-2db4-493a-8fda-461f7555ad08" xsi:nil="true"/>
    <SLICE_x0020_ClientID xmlns="fb7bb010-2db4-493a-8fda-461f7555ad08" xsi:nil="true"/>
    <SLICE_x0020_Rev_x0020_Label xmlns="fb7bb010-2db4-493a-8fda-461f7555ad08" xsi:nil="true"/>
    <TaxCatchAll xmlns="fb7bb010-2db4-493a-8fda-461f7555ad08">
      <Value>1</Value>
    </TaxCatchAll>
    <SLICE_x0020_Intake_x0020_Date xmlns="fb7bb010-2db4-493a-8fda-461f7555ad08" xsi:nil="true"/>
    <_dlc_DocId xmlns="4c2a07d5-3eb2-43fb-8e34-dafdd2ab9405">TENDERS-61623613-658149</_dlc_DocId>
    <_dlc_DocIdUrl xmlns="4c2a07d5-3eb2-43fb-8e34-dafdd2ab9405">
      <Url>https://bchmc.sharepoint.com/sites/Tenders/_layouts/15/DocIdRedir.aspx?ID=TENDERS-61623613-658149</Url>
      <Description>TENDERS-61623613-658149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4D073D-892E-4075-AE31-57CB83E84AA1}">
  <ds:schemaRefs>
    <ds:schemaRef ds:uri="Microsoft.SharePoint.Taxonomy.ContentTypeSync"/>
  </ds:schemaRefs>
</ds:datastoreItem>
</file>

<file path=customXml/itemProps2.xml><?xml version="1.0" encoding="utf-8"?>
<ds:datastoreItem xmlns:ds="http://schemas.openxmlformats.org/officeDocument/2006/customXml" ds:itemID="{AA8494DF-A832-4B14-8342-9FC2D7248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7bb010-2db4-493a-8fda-461f7555ad08"/>
    <ds:schemaRef ds:uri="4c2a07d5-3eb2-43fb-8e34-dafdd2ab9405"/>
    <ds:schemaRef ds:uri="f50ec000-8db2-4d4a-908c-8e51b082b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EF1C00-752B-4E15-9686-582D16A406F9}">
  <ds:schemaRef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purl.org/dc/terms/"/>
    <ds:schemaRef ds:uri="http://schemas.openxmlformats.org/package/2006/metadata/core-properties"/>
    <ds:schemaRef ds:uri="f50ec000-8db2-4d4a-908c-8e51b082b9ea"/>
    <ds:schemaRef ds:uri="4c2a07d5-3eb2-43fb-8e34-dafdd2ab9405"/>
    <ds:schemaRef ds:uri="fb7bb010-2db4-493a-8fda-461f7555ad08"/>
    <ds:schemaRef ds:uri="http://purl.org/dc/dcmitype/"/>
    <ds:schemaRef ds:uri="http://purl.org/dc/elements/1.1/"/>
  </ds:schemaRefs>
</ds:datastoreItem>
</file>

<file path=customXml/itemProps4.xml><?xml version="1.0" encoding="utf-8"?>
<ds:datastoreItem xmlns:ds="http://schemas.openxmlformats.org/officeDocument/2006/customXml" ds:itemID="{C6A5351F-1106-4E43-BEAB-837E7BE6E540}">
  <ds:schemaRefs>
    <ds:schemaRef ds:uri="http://schemas.microsoft.com/sharepoint/v3/contenttype/forms"/>
  </ds:schemaRefs>
</ds:datastoreItem>
</file>

<file path=customXml/itemProps5.xml><?xml version="1.0" encoding="utf-8"?>
<ds:datastoreItem xmlns:ds="http://schemas.openxmlformats.org/officeDocument/2006/customXml" ds:itemID="{C04EB599-F1D2-44C9-B827-9E56B619EA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24</vt:i4>
      </vt:variant>
    </vt:vector>
  </HeadingPairs>
  <TitlesOfParts>
    <vt:vector size="30" baseType="lpstr">
      <vt:lpstr>Project Info</vt:lpstr>
      <vt:lpstr>Generic Functional Program</vt:lpstr>
      <vt:lpstr>Capital Budget</vt:lpstr>
      <vt:lpstr>Operating Budget</vt:lpstr>
      <vt:lpstr>Risk</vt:lpstr>
      <vt:lpstr>Portfolio Summary</vt:lpstr>
      <vt:lpstr>CB_CHFResidential</vt:lpstr>
      <vt:lpstr>CB_Description</vt:lpstr>
      <vt:lpstr>CB_NonResidential</vt:lpstr>
      <vt:lpstr>GFP_Description</vt:lpstr>
      <vt:lpstr>GFP_Info</vt:lpstr>
      <vt:lpstr>GFP_UnitsCount</vt:lpstr>
      <vt:lpstr>GFP_UnitsSQFT</vt:lpstr>
      <vt:lpstr>Info_Address</vt:lpstr>
      <vt:lpstr>Info_City</vt:lpstr>
      <vt:lpstr>Info_Date</vt:lpstr>
      <vt:lpstr>Info_Name</vt:lpstr>
      <vt:lpstr>Info_Society</vt:lpstr>
      <vt:lpstr>Operating_Expenses</vt:lpstr>
      <vt:lpstr>Operating_Expenses_Description</vt:lpstr>
      <vt:lpstr>Operating_RentRoll</vt:lpstr>
      <vt:lpstr>Operating_RentRollDescription</vt:lpstr>
      <vt:lpstr>Operating_Revenue</vt:lpstr>
      <vt:lpstr>Operating_RevenueDescription</vt:lpstr>
      <vt:lpstr>Portfolio_Category</vt:lpstr>
      <vt:lpstr>Portfolio_Overflow</vt:lpstr>
      <vt:lpstr>Portfolio_Values</vt:lpstr>
      <vt:lpstr>Risk_Category</vt:lpstr>
      <vt:lpstr>Risk_Values</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Wu</dc:creator>
  <cp:keywords/>
  <dc:description/>
  <cp:lastModifiedBy>John Wu</cp:lastModifiedBy>
  <cp:revision/>
  <dcterms:created xsi:type="dcterms:W3CDTF">2025-02-26T16:21:59Z</dcterms:created>
  <dcterms:modified xsi:type="dcterms:W3CDTF">2025-05-29T17:05:46Z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0x010100FD670D07A0AAF0498F7B1B382B052B10003C7B3311F63058489DFF19201BF237AF</vt:lpwstr>
  </property>
  <property fmtid="{D5CDD505-2E9C-101B-9397-08002B2CF9AE}" pid="3" name="BCH Doc Type">
    <vt:lpwstr>1;#Tender|61fd9171-edf7-4a0c-b1b3-9b1251485e83</vt:lpwstr>
  </property>
  <property fmtid="{D5CDD505-2E9C-101B-9397-08002B2CF9AE}" pid="4" name="MediaServiceImageTags">
    <vt:lpwstr/>
  </property>
  <property fmtid="{D5CDD505-2E9C-101B-9397-08002B2CF9AE}" pid="5" name="ProgramName">
    <vt:lpwstr/>
  </property>
  <property fmtid="{D5CDD505-2E9C-101B-9397-08002B2CF9AE}" pid="6" name="RM_x0020_Tag">
    <vt:lpwstr/>
  </property>
  <property fmtid="{D5CDD505-2E9C-101B-9397-08002B2CF9AE}" pid="7" name="j8c644c70f9b4efabd869fa4f7b585e1">
    <vt:lpwstr/>
  </property>
  <property fmtid="{D5CDD505-2E9C-101B-9397-08002B2CF9AE}" pid="8" name="BCH_x0020_Doc_x0020_Type">
    <vt:lpwstr>1;#Tender|61fd9171-edf7-4a0c-b1b3-9b1251485e83</vt:lpwstr>
  </property>
  <property fmtid="{D5CDD505-2E9C-101B-9397-08002B2CF9AE}" pid="9" name="RM Tag">
    <vt:lpwstr/>
  </property>
  <property fmtid="{D5CDD505-2E9C-101B-9397-08002B2CF9AE}" pid="10" name="_dlc_DocIdItemGuid">
    <vt:lpwstr>4ee4a037-7c44-43b8-880c-53b7f86e34ab</vt:lpwstr>
  </property>
  <property fmtid="{D5CDD505-2E9C-101B-9397-08002B2CF9AE}" pid="11" name="Agreement Number1">
    <vt:lpwstr/>
  </property>
  <property fmtid="{D5CDD505-2E9C-101B-9397-08002B2CF9AE}" pid="12" name="Audit Assigned To">
    <vt:lpwstr/>
  </property>
  <property fmtid="{D5CDD505-2E9C-101B-9397-08002B2CF9AE}" pid="13" name="Building Name1">
    <vt:lpwstr/>
  </property>
  <property fmtid="{D5CDD505-2E9C-101B-9397-08002B2CF9AE}" pid="14" name="Region">
    <vt:lpwstr/>
  </property>
  <property fmtid="{D5CDD505-2E9C-101B-9397-08002B2CF9AE}" pid="15" name="CategoryDescription">
    <vt:lpwstr/>
  </property>
  <property fmtid="{D5CDD505-2E9C-101B-9397-08002B2CF9AE}" pid="16" name="Complaint Status">
    <vt:lpwstr/>
  </property>
  <property fmtid="{D5CDD505-2E9C-101B-9397-08002B2CF9AE}" pid="17" name="Non-Profit Operator">
    <vt:lpwstr/>
  </property>
  <property fmtid="{D5CDD505-2E9C-101B-9397-08002B2CF9AE}" pid="18" name="Non-Profit Code">
    <vt:lpwstr/>
  </property>
  <property fmtid="{D5CDD505-2E9C-101B-9397-08002B2CF9AE}" pid="19" name="RoutingRuleDescription">
    <vt:lpwstr/>
  </property>
  <property fmtid="{D5CDD505-2E9C-101B-9397-08002B2CF9AE}" pid="20" name="Funding Program">
    <vt:lpwstr/>
  </property>
  <property fmtid="{D5CDD505-2E9C-101B-9397-08002B2CF9AE}" pid="21" name="_docset_NoMedatataSyncRequired">
    <vt:lpwstr>False</vt:lpwstr>
  </property>
  <property fmtid="{D5CDD505-2E9C-101B-9397-08002B2CF9AE}" pid="22" name="Audit Status">
    <vt:lpwstr/>
  </property>
  <property fmtid="{D5CDD505-2E9C-101B-9397-08002B2CF9AE}" pid="23" name="Tender Number">
    <vt:lpwstr/>
  </property>
  <property fmtid="{D5CDD505-2E9C-101B-9397-08002B2CF9AE}" pid="24" name="AB Number1">
    <vt:lpwstr/>
  </property>
  <property fmtid="{D5CDD505-2E9C-101B-9397-08002B2CF9AE}" pid="25" name="RIC Tenant Status">
    <vt:lpwstr/>
  </property>
  <property fmtid="{D5CDD505-2E9C-101B-9397-08002B2CF9AE}" pid="26" name="Tenant Name">
    <vt:lpwstr/>
  </property>
  <property fmtid="{D5CDD505-2E9C-101B-9397-08002B2CF9AE}" pid="27" name="WorkAddress">
    <vt:lpwstr/>
  </property>
  <property fmtid="{D5CDD505-2E9C-101B-9397-08002B2CF9AE}" pid="28" name="Fiscal Year">
    <vt:lpwstr/>
  </property>
  <property fmtid="{D5CDD505-2E9C-101B-9397-08002B2CF9AE}" pid="29" name="Agreement Type">
    <vt:lpwstr/>
  </property>
  <property fmtid="{D5CDD505-2E9C-101B-9397-08002B2CF9AE}" pid="30" name="Audit Number">
    <vt:lpwstr/>
  </property>
  <property fmtid="{D5CDD505-2E9C-101B-9397-08002B2CF9AE}" pid="31" name="City">
    <vt:lpwstr/>
  </property>
</Properties>
</file>