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bchmc-my.sharepoint.com/personal/clchang_bchousing_org/Documents/Documents/~DAS/PDF Application, Evaluation Booklet, Evaluation Criteria/Webpage Use - PDF Eval Criteria; PDF Application/"/>
    </mc:Choice>
  </mc:AlternateContent>
  <xr:revisionPtr revIDLastSave="181" documentId="8_{1B3F9677-8EE8-41EB-AA69-B8FDF90A8441}" xr6:coauthVersionLast="47" xr6:coauthVersionMax="47" xr10:uidLastSave="{02B6BEC8-9A47-48A4-B5FA-0A6DB6A1A299}"/>
  <bookViews>
    <workbookView xWindow="-103" yWindow="-103" windowWidth="16663" windowHeight="8863" tabRatio="844" firstSheet="2" xr2:uid="{FF43CD95-4597-4116-99C4-7AD82AB2DF4F}"/>
  </bookViews>
  <sheets>
    <sheet name="Appendix 14A Project Profile" sheetId="5" r:id="rId1"/>
    <sheet name="14A PDF Budget" sheetId="20" r:id="rId2"/>
    <sheet name="14A Capital Budget" sheetId="24" r:id="rId3"/>
    <sheet name="14A Operating Budget" sheetId="22" r:id="rId4"/>
    <sheet name="14A Risk" sheetId="19" r:id="rId5"/>
    <sheet name="Validation" sheetId="18" state="hidden" r:id="rId6"/>
  </sheets>
  <externalReferences>
    <externalReference r:id="rId7"/>
  </externalReferences>
  <definedNames>
    <definedName name="_xlnm.Print_Titles" localSheetId="1">'14A PDF Budget'!$25:$25</definedName>
    <definedName name="UNITS" localSheetId="3">'14A Operating Budget'!$I$17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0" i="24" l="1"/>
  <c r="F154" i="24"/>
  <c r="F155" i="24"/>
  <c r="F156" i="24"/>
  <c r="F153" i="24"/>
  <c r="F151" i="24"/>
  <c r="F149" i="24"/>
  <c r="F148" i="24"/>
  <c r="F147" i="24"/>
  <c r="F146" i="24"/>
  <c r="F145" i="24"/>
  <c r="F144" i="24"/>
  <c r="F143" i="24"/>
  <c r="F142" i="24"/>
  <c r="L157" i="24"/>
  <c r="I157" i="24"/>
  <c r="L150" i="24"/>
  <c r="I150" i="24"/>
  <c r="L140" i="24"/>
  <c r="I140" i="24"/>
  <c r="F140" i="24"/>
  <c r="F139" i="24"/>
  <c r="F138" i="24"/>
  <c r="F137" i="24"/>
  <c r="F136" i="24"/>
  <c r="F135" i="24"/>
  <c r="F134" i="24"/>
  <c r="F133" i="24"/>
  <c r="F132" i="24"/>
  <c r="L130" i="24"/>
  <c r="I130" i="24"/>
  <c r="F129" i="24"/>
  <c r="F128" i="24"/>
  <c r="F127" i="24"/>
  <c r="F126" i="24"/>
  <c r="F125" i="24"/>
  <c r="F124" i="24"/>
  <c r="F123" i="24"/>
  <c r="F122" i="24"/>
  <c r="F121" i="24"/>
  <c r="F120" i="24"/>
  <c r="F119" i="24"/>
  <c r="F118" i="24"/>
  <c r="F117" i="24"/>
  <c r="F116" i="24"/>
  <c r="F115" i="24"/>
  <c r="F114" i="24"/>
  <c r="F113" i="24"/>
  <c r="F112" i="24"/>
  <c r="F130" i="24" s="1"/>
  <c r="L110" i="24"/>
  <c r="I110" i="24"/>
  <c r="F110" i="24"/>
  <c r="F109" i="24"/>
  <c r="F108" i="24"/>
  <c r="F107" i="24"/>
  <c r="F106" i="24"/>
  <c r="L104" i="24"/>
  <c r="I104" i="24"/>
  <c r="F103" i="24"/>
  <c r="F102" i="24"/>
  <c r="F101" i="24"/>
  <c r="F100" i="24"/>
  <c r="F99" i="24"/>
  <c r="F98" i="24"/>
  <c r="F97" i="24"/>
  <c r="F96" i="24"/>
  <c r="F95" i="24"/>
  <c r="F94" i="24"/>
  <c r="F93" i="24"/>
  <c r="F92" i="24"/>
  <c r="F91" i="24"/>
  <c r="F90" i="24"/>
  <c r="F89" i="24"/>
  <c r="F88" i="24"/>
  <c r="F104" i="24" s="1"/>
  <c r="L86" i="24"/>
  <c r="I86" i="24"/>
  <c r="F85" i="24"/>
  <c r="F84" i="24"/>
  <c r="F83" i="24"/>
  <c r="F82" i="24"/>
  <c r="F81" i="24"/>
  <c r="F80" i="24"/>
  <c r="F79" i="24"/>
  <c r="F78" i="24"/>
  <c r="F77" i="24"/>
  <c r="F76" i="24"/>
  <c r="F75" i="24"/>
  <c r="F74" i="24"/>
  <c r="F73" i="24"/>
  <c r="F72" i="24"/>
  <c r="F71" i="24"/>
  <c r="F70" i="24"/>
  <c r="F69" i="24"/>
  <c r="F68" i="24"/>
  <c r="F67" i="24"/>
  <c r="F66" i="24"/>
  <c r="F86" i="24" s="1"/>
  <c r="L64" i="24"/>
  <c r="I64" i="24"/>
  <c r="F63" i="24"/>
  <c r="F62" i="24"/>
  <c r="F61" i="24"/>
  <c r="F60" i="24"/>
  <c r="F59" i="24"/>
  <c r="F58" i="24"/>
  <c r="F57" i="24"/>
  <c r="F56" i="24"/>
  <c r="F55" i="24"/>
  <c r="F54" i="24"/>
  <c r="F53" i="24"/>
  <c r="F52" i="24"/>
  <c r="F51" i="24"/>
  <c r="F50" i="24"/>
  <c r="F49" i="24"/>
  <c r="F48" i="24"/>
  <c r="F47" i="24"/>
  <c r="F46" i="24"/>
  <c r="F64" i="24" s="1"/>
  <c r="F45" i="24"/>
  <c r="L43" i="24"/>
  <c r="I43" i="24"/>
  <c r="F42" i="24"/>
  <c r="F43" i="24" s="1"/>
  <c r="F41" i="24"/>
  <c r="F40" i="24"/>
  <c r="F39" i="24"/>
  <c r="L37" i="24"/>
  <c r="I37" i="24"/>
  <c r="F36" i="24"/>
  <c r="F35" i="24"/>
  <c r="F34" i="24"/>
  <c r="F33" i="24"/>
  <c r="F32" i="24"/>
  <c r="F31" i="24"/>
  <c r="F30" i="24"/>
  <c r="F29" i="24"/>
  <c r="F28" i="24"/>
  <c r="F37" i="24" s="1"/>
  <c r="L26" i="24"/>
  <c r="L151" i="24" s="1"/>
  <c r="L158" i="24" s="1"/>
  <c r="I26" i="24"/>
  <c r="F25" i="24"/>
  <c r="F24" i="24"/>
  <c r="F23" i="24"/>
  <c r="F22" i="24"/>
  <c r="F21" i="24"/>
  <c r="F20" i="24"/>
  <c r="F19" i="24"/>
  <c r="F18" i="24"/>
  <c r="F26" i="24" s="1"/>
  <c r="L16" i="24"/>
  <c r="I16" i="24"/>
  <c r="I151" i="24" s="1"/>
  <c r="F15" i="24"/>
  <c r="F14" i="24"/>
  <c r="F13" i="24"/>
  <c r="F16" i="24" s="1"/>
  <c r="F12" i="24"/>
  <c r="F11" i="24"/>
  <c r="F10" i="24"/>
  <c r="G6" i="24"/>
  <c r="F6" i="24"/>
  <c r="E6" i="24"/>
  <c r="E5" i="24"/>
  <c r="F157" i="24" l="1"/>
  <c r="F158" i="24" s="1"/>
  <c r="I158" i="24"/>
  <c r="D47" i="5" l="1"/>
  <c r="F202" i="5"/>
  <c r="G202" i="5"/>
  <c r="F203" i="5"/>
  <c r="G203" i="5"/>
  <c r="F204" i="5"/>
  <c r="G204" i="5"/>
  <c r="D61" i="5"/>
  <c r="F11" i="20"/>
  <c r="L15" i="20"/>
  <c r="I15" i="20"/>
  <c r="F15" i="20"/>
  <c r="D24" i="22" l="1"/>
  <c r="D26" i="22"/>
  <c r="G17" i="22"/>
  <c r="D75" i="22" s="1"/>
  <c r="E17" i="22"/>
  <c r="D74" i="22" s="1"/>
  <c r="C17" i="22"/>
  <c r="D73" i="22" s="1"/>
  <c r="C6" i="22"/>
  <c r="C5" i="22"/>
  <c r="H17" i="22"/>
  <c r="F17" i="22"/>
  <c r="D17" i="22"/>
  <c r="J16" i="22"/>
  <c r="I16" i="22"/>
  <c r="I63" i="22"/>
  <c r="H63" i="22"/>
  <c r="G63" i="22"/>
  <c r="F63" i="22"/>
  <c r="E63" i="22"/>
  <c r="C63" i="22"/>
  <c r="D62" i="22"/>
  <c r="D86" i="22" s="1"/>
  <c r="D61" i="22"/>
  <c r="D87" i="22" s="1"/>
  <c r="D59" i="22"/>
  <c r="D58" i="22"/>
  <c r="D57" i="22"/>
  <c r="D56" i="22"/>
  <c r="D55" i="22"/>
  <c r="D54" i="22"/>
  <c r="D53" i="22"/>
  <c r="D52" i="22"/>
  <c r="D50" i="22"/>
  <c r="D49" i="22"/>
  <c r="D48" i="22"/>
  <c r="D47" i="22"/>
  <c r="D46" i="22"/>
  <c r="D45" i="22"/>
  <c r="D43" i="22"/>
  <c r="D42" i="22"/>
  <c r="D41" i="22"/>
  <c r="D40" i="22"/>
  <c r="D39" i="22"/>
  <c r="D38" i="22"/>
  <c r="D37" i="22"/>
  <c r="I33" i="22"/>
  <c r="H33" i="22"/>
  <c r="G33" i="22"/>
  <c r="F33" i="22"/>
  <c r="E33" i="22"/>
  <c r="D32" i="22"/>
  <c r="D31" i="22"/>
  <c r="D30" i="22"/>
  <c r="D29" i="22"/>
  <c r="D28" i="22"/>
  <c r="D27" i="22"/>
  <c r="J15" i="22"/>
  <c r="I15" i="22"/>
  <c r="J14" i="22"/>
  <c r="I14" i="22"/>
  <c r="J13" i="22"/>
  <c r="I13" i="22"/>
  <c r="J12" i="22"/>
  <c r="I12" i="22"/>
  <c r="J11" i="22"/>
  <c r="I11" i="22"/>
  <c r="I64" i="22" l="1"/>
  <c r="H64" i="22"/>
  <c r="F64" i="22"/>
  <c r="E64" i="22"/>
  <c r="J17" i="22"/>
  <c r="C23" i="22" s="1"/>
  <c r="C33" i="22" s="1"/>
  <c r="C64" i="22" s="1"/>
  <c r="I17" i="22"/>
  <c r="D76" i="22" s="1"/>
  <c r="G64" i="22"/>
  <c r="D83" i="22"/>
  <c r="D84" i="22"/>
  <c r="D85" i="22"/>
  <c r="D81" i="22"/>
  <c r="D63" i="22"/>
  <c r="D88" i="22" l="1"/>
  <c r="E73" i="22"/>
  <c r="E75" i="22"/>
  <c r="E85" i="22"/>
  <c r="E81" i="22"/>
  <c r="E88" i="22"/>
  <c r="E87" i="22"/>
  <c r="E84" i="22"/>
  <c r="E83" i="22"/>
  <c r="E86" i="22"/>
  <c r="E74" i="22"/>
  <c r="D23" i="22"/>
  <c r="D79" i="22" s="1"/>
  <c r="E79" i="22" s="1"/>
  <c r="E76" i="22" l="1"/>
  <c r="D33" i="22"/>
  <c r="D64" i="22" s="1"/>
  <c r="D80" i="22"/>
  <c r="D82" i="22" s="1"/>
  <c r="E80" i="22" l="1"/>
  <c r="D89" i="22"/>
  <c r="E89" i="22" s="1"/>
  <c r="E82" i="22"/>
  <c r="C203" i="5" l="1"/>
  <c r="L108" i="20" l="1"/>
  <c r="J108" i="20"/>
  <c r="I108" i="20"/>
  <c r="G108" i="20"/>
  <c r="G109" i="20" l="1"/>
  <c r="G110" i="20" s="1"/>
  <c r="I109" i="20"/>
  <c r="I110" i="20" s="1"/>
  <c r="J109" i="20"/>
  <c r="J110" i="20" s="1"/>
  <c r="L109" i="20"/>
  <c r="L110" i="20" s="1"/>
  <c r="E203" i="5" l="1"/>
  <c r="E204" i="5"/>
  <c r="E202" i="5"/>
  <c r="D203" i="5"/>
  <c r="D204" i="5"/>
  <c r="D202" i="5"/>
  <c r="C204" i="5"/>
  <c r="C202" i="5"/>
  <c r="D54" i="5"/>
  <c r="C63" i="5" s="1"/>
  <c r="D67" i="5" s="1"/>
  <c r="D8" i="5" l="1"/>
  <c r="D69" i="5"/>
  <c r="D6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Sunny Yu</author>
    <author>ckwok</author>
    <author>tmatovich</author>
  </authors>
  <commentList>
    <comment ref="D10" authorId="0" shapeId="0" xr:uid="{1130CD11-D211-49C8-B22A-93D28E22B4E9}">
      <text>
        <r>
          <rPr>
            <sz val="9"/>
            <color indexed="81"/>
            <rFont val="Tahoma"/>
            <family val="2"/>
          </rPr>
          <t>Initial rents established by BC Housing (based on CMHC Average Market Rent), with annual RTA increases. Must be maintained at no less than CMHC Average Market Rent. If there is no Planning Area for the community you are submitting a project in please identify which planning area you are using to establish the Market Rent.</t>
        </r>
      </text>
    </comment>
    <comment ref="F10" authorId="0" shapeId="0" xr:uid="{D75C26A1-13F0-492A-9E95-7EE0E88E1C7D}">
      <text>
        <r>
          <rPr>
            <sz val="9"/>
            <color indexed="81"/>
            <rFont val="Tahoma"/>
            <family val="2"/>
          </rPr>
          <t xml:space="preserve">RGI Monthly Rent is the amount quoted for the related geographical area in the  RFP document  - Appendix G
</t>
        </r>
      </text>
    </comment>
    <comment ref="H10" authorId="0" shapeId="0" xr:uid="{1CF697B8-2B85-4C28-A30C-D3AF9E747F3B}">
      <text>
        <r>
          <rPr>
            <sz val="9"/>
            <color indexed="81"/>
            <rFont val="Tahoma"/>
            <family val="2"/>
          </rPr>
          <t xml:space="preserve">Deep Subsidy Monthly Rent is the BC Wide amount quoted in of the RFP document Appendix G
</t>
        </r>
      </text>
    </comment>
    <comment ref="B23" authorId="1" shapeId="0" xr:uid="{8BD53AC0-1841-4977-843E-83B1F22CC735}">
      <text>
        <r>
          <rPr>
            <sz val="9"/>
            <color indexed="81"/>
            <rFont val="Tahoma"/>
            <family val="2"/>
          </rPr>
          <t xml:space="preserve">Amounts paid by the resident, or on behalf of the resident, based on full occupancy with a separate offsetting vacancy loss expense.
</t>
        </r>
      </text>
    </comment>
    <comment ref="C23" authorId="0" shapeId="0" xr:uid="{ACE7F7F6-1FE6-4F65-B926-8BAB2FD9D2B6}">
      <text>
        <r>
          <rPr>
            <sz val="9"/>
            <color indexed="81"/>
            <rFont val="Tahoma"/>
            <family val="2"/>
          </rPr>
          <t xml:space="preserve">Carry over from Total Monthly rent from cell J15
</t>
        </r>
      </text>
    </comment>
    <comment ref="B24" authorId="1" shapeId="0" xr:uid="{40C9395E-3514-4C83-9883-D395A7B48ED1}">
      <text>
        <r>
          <rPr>
            <sz val="9"/>
            <color indexed="81"/>
            <rFont val="Tahoma"/>
            <family val="2"/>
          </rPr>
          <t xml:space="preserve">A projected expense expressed as a negative amount to allow for loss of Tenant Rent Revenue due to suite vacancies.
</t>
        </r>
      </text>
    </comment>
    <comment ref="B26" authorId="1" shapeId="0" xr:uid="{6B06F253-4709-4B13-81ED-25435BDC5B4B}">
      <text>
        <r>
          <rPr>
            <sz val="9"/>
            <color indexed="81"/>
            <rFont val="Tahoma"/>
            <family val="2"/>
          </rPr>
          <t>Net revenue from rented commercial space (e.g. Office or daycare spaces) to be contributed to the BC Housing funded operations.  Excludes commercial rent and the matching expense from ineligible space and rooftop lease revenue.</t>
        </r>
      </text>
    </comment>
    <comment ref="B27" authorId="1" shapeId="0" xr:uid="{BDB998FA-62DF-45C4-A2D7-D465D14A745D}">
      <text>
        <r>
          <rPr>
            <sz val="9"/>
            <color indexed="81"/>
            <rFont val="Tahoma"/>
            <family val="2"/>
          </rPr>
          <t xml:space="preserve">All revenues from laundry (pay per use machines or laundry service) </t>
        </r>
      </text>
    </comment>
    <comment ref="B28" authorId="1" shapeId="0" xr:uid="{D7964296-19E5-4D78-98CB-D3F2ADDB2F64}">
      <text>
        <r>
          <rPr>
            <sz val="9"/>
            <color indexed="81"/>
            <rFont val="Tahoma"/>
            <family val="2"/>
          </rPr>
          <t>Revenues from leased spaces including rooftop lease revenue (e.g. Office or daycare spaces)</t>
        </r>
      </text>
    </comment>
    <comment ref="B29" authorId="0" shapeId="0" xr:uid="{707BA9F8-D550-4CF6-BC4F-C3C18928DC05}">
      <text>
        <r>
          <rPr>
            <sz val="9"/>
            <color indexed="81"/>
            <rFont val="Tahoma"/>
            <family val="2"/>
          </rPr>
          <t xml:space="preserve">Other revenue that does not fall into listed revenue categories, may include hydro or cable vision recovery from tenants (not included in Tenant Rent charges).
</t>
        </r>
      </text>
    </comment>
    <comment ref="B30" authorId="1" shapeId="0" xr:uid="{065B5F56-B719-4DD2-8D21-44E85A7B9B29}">
      <text>
        <r>
          <rPr>
            <sz val="9"/>
            <color indexed="81"/>
            <rFont val="Tahoma"/>
            <family val="2"/>
          </rPr>
          <t>All revenues from parking (tenants, employees, or parking spaces rented/leased to businesses or individuals outside of the building).</t>
        </r>
      </text>
    </comment>
    <comment ref="B31" authorId="1" shapeId="0" xr:uid="{AF1B297C-BE4D-43E7-9B85-797EDE7B5A46}">
      <text>
        <r>
          <rPr>
            <sz val="9"/>
            <color indexed="81"/>
            <rFont val="Tahoma"/>
            <family val="2"/>
          </rPr>
          <t xml:space="preserve">Revenues from rent paid by onsite building managers </t>
        </r>
      </text>
    </comment>
    <comment ref="B32" authorId="1" shapeId="0" xr:uid="{65220F87-0F05-436C-B8CE-646F466D911D}">
      <text>
        <r>
          <rPr>
            <sz val="9"/>
            <color indexed="81"/>
            <rFont val="Tahoma"/>
            <family val="2"/>
          </rPr>
          <t>Revenues from guest suite rental</t>
        </r>
      </text>
    </comment>
    <comment ref="B36" authorId="1" shapeId="0" xr:uid="{71999BDC-EFDF-4972-AE7D-95813FF301D8}">
      <text>
        <r>
          <rPr>
            <sz val="9"/>
            <color indexed="81"/>
            <rFont val="Tahoma"/>
            <family val="2"/>
          </rPr>
          <t>Cablevision costs for project.</t>
        </r>
      </text>
    </comment>
    <comment ref="B37" authorId="1" shapeId="0" xr:uid="{2E3E091E-D7A4-4CC0-B46D-BCA4150252BB}">
      <text>
        <r>
          <rPr>
            <sz val="9"/>
            <color indexed="81"/>
            <rFont val="Tahoma"/>
            <family val="2"/>
          </rPr>
          <t>Electricity costs for project - includes common areas costs, electric heat or electric hot water costs.</t>
        </r>
      </text>
    </comment>
    <comment ref="B38" authorId="1" shapeId="0" xr:uid="{53A06B82-9035-43E7-AE1A-F94D8CD2233C}">
      <text>
        <r>
          <rPr>
            <sz val="9"/>
            <color indexed="81"/>
            <rFont val="Tahoma"/>
            <family val="2"/>
          </rPr>
          <t>Fuel costs for project.</t>
        </r>
      </text>
    </comment>
    <comment ref="B39" authorId="1" shapeId="0" xr:uid="{7BCD3FC4-ED57-4382-9BA7-86EA8D263D35}">
      <text>
        <r>
          <rPr>
            <sz val="9"/>
            <color indexed="81"/>
            <rFont val="Tahoma"/>
            <family val="2"/>
          </rPr>
          <t>Water costs for project - municipal water or sewer services, septic tank, sanitary system or well.</t>
        </r>
      </text>
    </comment>
    <comment ref="B40" authorId="1" shapeId="0" xr:uid="{E146D310-8936-4C2A-817D-72A623B9C10C}">
      <text>
        <r>
          <rPr>
            <sz val="9"/>
            <color indexed="81"/>
            <rFont val="Tahoma"/>
            <family val="2"/>
          </rPr>
          <t>Insurance costs for the project.</t>
        </r>
      </text>
    </comment>
    <comment ref="B41" authorId="1" shapeId="0" xr:uid="{4BE0AC12-8336-4C71-BC6D-A9315F9A9E39}">
      <text>
        <r>
          <rPr>
            <sz val="9"/>
            <color indexed="81"/>
            <rFont val="Tahoma"/>
            <family val="2"/>
          </rPr>
          <t>Waste removal expenses (municipal garbage pick-up or private waste removal company).</t>
        </r>
      </text>
    </comment>
    <comment ref="B42" authorId="1" shapeId="0" xr:uid="{6727A028-8297-4282-BE5E-0DCCDA674E3F}">
      <text>
        <r>
          <rPr>
            <sz val="9"/>
            <color indexed="81"/>
            <rFont val="Tahoma"/>
            <family val="2"/>
          </rPr>
          <t>Property taxes for project (do not use if project is exempt).</t>
        </r>
      </text>
    </comment>
    <comment ref="B43" authorId="1" shapeId="0" xr:uid="{F53AF2FF-9FB8-4D62-9B53-00E76169273F}">
      <text>
        <r>
          <rPr>
            <sz val="9"/>
            <color indexed="81"/>
            <rFont val="Tahoma"/>
            <family val="2"/>
          </rPr>
          <t>Building Managers (administration portion only), Front Desk staff, other building administration staff, wages and applicable benefits.</t>
        </r>
      </text>
    </comment>
    <comment ref="B45" authorId="1" shapeId="0" xr:uid="{D9D5D3BA-2143-44C9-AA05-EBDFA0E0031D}">
      <text>
        <r>
          <rPr>
            <sz val="9"/>
            <color indexed="81"/>
            <rFont val="Tahoma"/>
            <family val="2"/>
          </rPr>
          <t>Agency administration charge - this fee will cover applicable head office staff (e.g. Executive Director and accounting), operating costs (e.g. portion of admin office overhead) related to BCH funded operations</t>
        </r>
      </text>
    </comment>
    <comment ref="B46" authorId="0" shapeId="0" xr:uid="{0378C7F6-ADDF-44E0-BBBC-3EB8C9591302}">
      <text>
        <r>
          <rPr>
            <sz val="9"/>
            <color indexed="81"/>
            <rFont val="Tahoma"/>
            <family val="2"/>
          </rPr>
          <t>Internet costs for the project</t>
        </r>
      </text>
    </comment>
    <comment ref="B47" authorId="1" shapeId="0" xr:uid="{65582E58-C334-4801-86D6-5C1E95DB8C57}">
      <text>
        <r>
          <rPr>
            <sz val="9"/>
            <color indexed="81"/>
            <rFont val="Tahoma"/>
            <family val="2"/>
          </rPr>
          <t>Telephone costs for the project, including telephone, cell, and paging related costs; all local and long distance calls.</t>
        </r>
      </text>
    </comment>
    <comment ref="B48" authorId="1" shapeId="0" xr:uid="{1D1F84C3-A913-46C4-82AA-F703F0385EDC}">
      <text>
        <r>
          <rPr>
            <sz val="9"/>
            <color indexed="81"/>
            <rFont val="Tahoma"/>
            <family val="2"/>
          </rPr>
          <t>BCNPHA &amp; COHFB memberships and conference related travel.</t>
        </r>
      </text>
    </comment>
    <comment ref="B49" authorId="0" shapeId="0" xr:uid="{61ED2F41-4F1E-4E82-99F3-15112EDC2840}">
      <text>
        <r>
          <rPr>
            <sz val="9"/>
            <color indexed="81"/>
            <rFont val="Tahoma"/>
            <family val="2"/>
          </rPr>
          <t xml:space="preserve">Administration expenses that are not captured in specific line items in the Administrative Expenses section.
</t>
        </r>
      </text>
    </comment>
    <comment ref="B50" authorId="1" shapeId="0" xr:uid="{064A1A24-A1B7-4B56-A9CC-80088D0AFD60}">
      <text>
        <r>
          <rPr>
            <sz val="9"/>
            <color indexed="81"/>
            <rFont val="Tahoma"/>
            <family val="2"/>
          </rPr>
          <t>Audit fees and charges for the project only.</t>
        </r>
      </text>
    </comment>
    <comment ref="B52" authorId="1" shapeId="0" xr:uid="{4F3B31C0-0895-4C19-833F-63998217AD7E}">
      <text>
        <r>
          <rPr>
            <sz val="9"/>
            <color indexed="81"/>
            <rFont val="Tahoma"/>
            <family val="2"/>
          </rPr>
          <t>Building maintenance and janitorial staff wages and applicable benefits.  NOTE: If the Building Manager is getting a discount in the rent and the Building Manager's unit is not subsidized, a taxable benefit should be added to their budget.</t>
        </r>
      </text>
    </comment>
    <comment ref="B53" authorId="1" shapeId="0" xr:uid="{6AA754A9-46C3-4E83-A2A6-AD0C43F4EA80}">
      <text>
        <r>
          <rPr>
            <sz val="9"/>
            <color indexed="81"/>
            <rFont val="Tahoma"/>
            <family val="2"/>
          </rPr>
          <t>Repairs and maintenance to the exterior of the building (roof repair, windows, gutters). Exclude maintenance salaries, these are to be reported separately under "Maintenance Labour and Benefits".</t>
        </r>
      </text>
    </comment>
    <comment ref="B54" authorId="1" shapeId="0" xr:uid="{C8A1A11B-4E2E-42E5-B42C-9FE3CD817B52}">
      <text>
        <r>
          <rPr>
            <sz val="9"/>
            <color indexed="81"/>
            <rFont val="Tahoma"/>
            <family val="2"/>
          </rPr>
          <t>Landscaping, lawn and landscape maintenance and services; minor pathway, parkway and sidewalk repairs; grounds equipment rental costs, grounds supplies, occasional snow removal /salting, and miscellaneous grounds expenses. Exclude maintenance salaries, these are to be reported separately under "Maintenance Labour and Benefits".</t>
        </r>
      </text>
    </comment>
    <comment ref="B55" authorId="1" shapeId="0" xr:uid="{1F54A91D-CFB6-47FC-902F-5D545B2FB4AA}">
      <text>
        <r>
          <rPr>
            <sz val="9"/>
            <color indexed="81"/>
            <rFont val="Tahoma"/>
            <family val="2"/>
          </rPr>
          <t>Repairs and maintenance to the interior of the building done by contractors (on-site repair supplies, plumbers, electricians, carpenters, interior, painting, appliance repair, equipment  costs, cleaning costs, janitorial/cleaning equipment, intercoms/enterphones, miscellaneous interior building maintenance. Exclude maintenance salaries, these are to be reported separately under "Maintenance Labour and Benefits".</t>
        </r>
      </text>
    </comment>
    <comment ref="B56" authorId="0" shapeId="0" xr:uid="{86D3F1A7-2C51-498C-9DDC-0C07ED3AA8B7}">
      <text>
        <r>
          <rPr>
            <sz val="9"/>
            <color indexed="81"/>
            <rFont val="Tahoma"/>
            <family val="2"/>
          </rPr>
          <t xml:space="preserve">Janitorial and cleaning supplies for the project.
</t>
        </r>
      </text>
    </comment>
    <comment ref="B57" authorId="0" shapeId="0" xr:uid="{BE96CA03-47D8-428E-974E-496E3A6F7007}">
      <text>
        <r>
          <rPr>
            <sz val="9"/>
            <color indexed="81"/>
            <rFont val="Tahoma"/>
            <family val="2"/>
          </rPr>
          <t>Pest control, including monthly inspections for the building</t>
        </r>
      </text>
    </comment>
    <comment ref="B58" authorId="1" shapeId="0" xr:uid="{F84DDD0B-AA39-4BE1-9BBB-11AEE48F50FC}">
      <text>
        <r>
          <rPr>
            <sz val="9"/>
            <color indexed="81"/>
            <rFont val="Tahoma"/>
            <family val="2"/>
          </rPr>
          <t>Charges for snow removal/salting if a regularly recurring expense - otherwise to be included in Grounds  Maintenance. Exclude maintenance salaries, these are to be reported separately under "Maintenance Labour and Benefits".</t>
        </r>
      </text>
    </comment>
    <comment ref="B59" authorId="1" shapeId="0" xr:uid="{6FE7FDC0-6C5A-4635-AAED-20020B8649FB}">
      <text>
        <r>
          <rPr>
            <sz val="9"/>
            <color indexed="81"/>
            <rFont val="Tahoma"/>
            <family val="2"/>
          </rPr>
          <t>Service contracts (e.g. security, fire systems testing inspections, elevator, mechanical, HVAC contracts). Monthly, seasonal or annual.</t>
        </r>
      </text>
    </comment>
    <comment ref="B61" authorId="1" shapeId="0" xr:uid="{02DBF7A4-0F78-4144-A670-D713009ACCE9}">
      <text>
        <r>
          <rPr>
            <sz val="9"/>
            <color indexed="81"/>
            <rFont val="Tahoma"/>
            <family val="2"/>
          </rPr>
          <t>Principal and interest payments for the year (monthly payment x 12), including second mortgage.</t>
        </r>
      </text>
    </comment>
    <comment ref="B62" authorId="1" shapeId="0" xr:uid="{C91077EA-FD5A-49C1-8EBA-8A6DFD699B10}">
      <text>
        <r>
          <rPr>
            <sz val="9"/>
            <color indexed="81"/>
            <rFont val="Tahoma"/>
            <family val="2"/>
          </rPr>
          <t xml:space="preserve">Annual provision to cover future replacement cost of eligible capital items. </t>
        </r>
      </text>
    </comment>
    <comment ref="B64" authorId="2" shapeId="0" xr:uid="{1293B9B7-8AE3-4575-AE3E-119D7E3078E8}">
      <text>
        <r>
          <rPr>
            <sz val="9"/>
            <color indexed="81"/>
            <rFont val="Tahoma"/>
            <family val="2"/>
          </rPr>
          <t xml:space="preserve">Total Revenue - Total Expenses
</t>
        </r>
      </text>
    </comment>
  </commentList>
</comments>
</file>

<file path=xl/sharedStrings.xml><?xml version="1.0" encoding="utf-8"?>
<sst xmlns="http://schemas.openxmlformats.org/spreadsheetml/2006/main" count="1717" uniqueCount="926">
  <si>
    <t>2324-041 Appendix 14 Response Template Part A - Project Profile - Version 1.2</t>
  </si>
  <si>
    <t>Instructions:  In all fields with gray text, type or select responses. Keep comments concise. Do no alter gray boxes which are autocalculated. Submit this file in Excel (.xlsx) format. PDF not accepted for this file only.</t>
  </si>
  <si>
    <t>Housing Provider/Proponent Profile</t>
  </si>
  <si>
    <t>Total Units</t>
  </si>
  <si>
    <t>Housing Provider Name</t>
  </si>
  <si>
    <t>Organization Name</t>
  </si>
  <si>
    <t>Address (Street, City, Postal Code)</t>
  </si>
  <si>
    <t>(Autocalculation, do not enter data above)</t>
  </si>
  <si>
    <t>Submission Contact Name</t>
  </si>
  <si>
    <t xml:space="preserve">Submission Contact Email </t>
  </si>
  <si>
    <t>Submission Contact Phone</t>
  </si>
  <si>
    <t>Project Location Profile</t>
  </si>
  <si>
    <t>Region (Health Authority)</t>
  </si>
  <si>
    <t>(Select)</t>
  </si>
  <si>
    <t>Street Address of housing development</t>
  </si>
  <si>
    <t>Street Address or "Unknown"</t>
  </si>
  <si>
    <t>City</t>
  </si>
  <si>
    <t>Postal Code</t>
  </si>
  <si>
    <t>Project/Development Name</t>
  </si>
  <si>
    <t>Name or "Unknown"</t>
  </si>
  <si>
    <t>Target Population</t>
  </si>
  <si>
    <t>Choose one or more target population groups</t>
  </si>
  <si>
    <t>Target Population 1</t>
  </si>
  <si>
    <t>Target Population 2</t>
  </si>
  <si>
    <t>Target Population 3</t>
  </si>
  <si>
    <t>Target Population 4</t>
  </si>
  <si>
    <t>If "other groups," list target group(s)</t>
  </si>
  <si>
    <t>If "other groups," specify groups in the need/demand analysis section below</t>
  </si>
  <si>
    <t>Confirm: Residents live independently (of BC Housing funded services)</t>
  </si>
  <si>
    <r>
      <t xml:space="preserve">Need &amp; Demand Analysis  </t>
    </r>
    <r>
      <rPr>
        <i/>
        <sz val="11"/>
        <color theme="1"/>
        <rFont val="Calibri"/>
        <family val="2"/>
        <scheme val="minor"/>
      </rPr>
      <t>(Limit 150 words)</t>
    </r>
  </si>
  <si>
    <t>Briefly describe how the housing addresses regional demand for specific target population, community impact, and nearby housing projects.</t>
  </si>
  <si>
    <t>(Reference local housing Needs Assessment or other relevant document/research); If a redevelopment of existing housing, include justification for building replacement.)</t>
  </si>
  <si>
    <r>
      <rPr>
        <b/>
        <sz val="11"/>
        <color rgb="FF000000"/>
        <rFont val="Calibri"/>
        <scheme val="minor"/>
      </rPr>
      <t xml:space="preserve">Project Summary </t>
    </r>
    <r>
      <rPr>
        <sz val="11"/>
        <color rgb="FF000000"/>
        <rFont val="Calibri"/>
        <scheme val="minor"/>
      </rPr>
      <t>(Limit 150 words - please include if you've reached out to other funders requesting PDF, e.g. CMHC and Vancity Community Foundation)</t>
    </r>
  </si>
  <si>
    <t>Briefly describe the project.</t>
  </si>
  <si>
    <t>Unit Designation</t>
  </si>
  <si>
    <t>Building 1</t>
  </si>
  <si>
    <t>Rent Category</t>
  </si>
  <si>
    <t>%</t>
  </si>
  <si>
    <t>No. of Units</t>
  </si>
  <si>
    <t>Market</t>
  </si>
  <si>
    <t>(input number of units)</t>
  </si>
  <si>
    <t>Rent Geared to Income (RGI)</t>
  </si>
  <si>
    <t>RGI Deep Subsidy</t>
  </si>
  <si>
    <t xml:space="preserve">Building Total Units </t>
  </si>
  <si>
    <t>(Autocalculation)</t>
  </si>
  <si>
    <t>Building 2</t>
  </si>
  <si>
    <t>Building 3</t>
  </si>
  <si>
    <t xml:space="preserve">Total Units for All Buildings </t>
  </si>
  <si>
    <t>Accessible Units</t>
  </si>
  <si>
    <t>Accessible Units (% of Total Units)</t>
  </si>
  <si>
    <t>No. Accessible Units for All Buildings</t>
  </si>
  <si>
    <t xml:space="preserve">No. Adaptable Units for All Buildings </t>
  </si>
  <si>
    <t xml:space="preserve"> (If zero, must enter "0")</t>
  </si>
  <si>
    <t>Accessible &amp; Adaptable Units</t>
  </si>
  <si>
    <t>Project Concept (include all information that is available)</t>
  </si>
  <si>
    <t>Unit Details (All buildings combined)</t>
  </si>
  <si>
    <t>Number of units</t>
  </si>
  <si>
    <t>Unit Size</t>
  </si>
  <si>
    <t>Four-Bedroom Units</t>
  </si>
  <si>
    <t>(Number of units)</t>
  </si>
  <si>
    <t>(unit sq ft)</t>
  </si>
  <si>
    <t>(Target Population)</t>
  </si>
  <si>
    <t>Three-Bedroom Units</t>
  </si>
  <si>
    <t>Two-Bedroom Units</t>
  </si>
  <si>
    <t>One-Bedroom Units</t>
  </si>
  <si>
    <t>Studios</t>
  </si>
  <si>
    <t>TOTAL RESIDENTIAL SQ FT</t>
  </si>
  <si>
    <r>
      <t>--------------------------------------------------</t>
    </r>
    <r>
      <rPr>
        <b/>
        <sz val="11"/>
        <color theme="0"/>
        <rFont val="Calibri"/>
        <family val="2"/>
        <scheme val="minor"/>
      </rPr>
      <t>&gt;</t>
    </r>
  </si>
  <si>
    <t>(total residential sq ft)</t>
  </si>
  <si>
    <t>Building 4</t>
  </si>
  <si>
    <t>Building 5</t>
  </si>
  <si>
    <t>Building type</t>
  </si>
  <si>
    <t>Storeys #</t>
  </si>
  <si>
    <t>Parking Surface</t>
  </si>
  <si>
    <t>Parking</t>
  </si>
  <si>
    <t>input no. parking spaces (total sq ft)</t>
  </si>
  <si>
    <t>input number parking spaces (total sq ft)</t>
  </si>
  <si>
    <t>Office space</t>
  </si>
  <si>
    <t>input no. office spaces (total sq ft)</t>
  </si>
  <si>
    <t>Meeting rooms</t>
  </si>
  <si>
    <t>input no. meeting rooms (total sq ft)</t>
  </si>
  <si>
    <t>(Other (common) spaces - add rows as needed)</t>
  </si>
  <si>
    <t>input no. spaces (total &amp; sq ft)</t>
  </si>
  <si>
    <t>(e.g., Resident Storage)</t>
  </si>
  <si>
    <t>(e.g., Laundry shared)</t>
  </si>
  <si>
    <t>(e.g., Commercial units (daycare, gym, etc.))</t>
  </si>
  <si>
    <t>Green spaces</t>
  </si>
  <si>
    <t>For each space, size, description and location</t>
  </si>
  <si>
    <t>Construction Contract</t>
  </si>
  <si>
    <t>type of contract</t>
  </si>
  <si>
    <t>Construction Methodology</t>
  </si>
  <si>
    <t>(Limit 100 words: Briefly describe construction methodology</t>
  </si>
  <si>
    <t>Design Rationale &amp; Benefits</t>
  </si>
  <si>
    <t>(Limit 100 words: Briefly describe design choice and benefits. If applicable, include details about Indigenous design elements.)</t>
  </si>
  <si>
    <t xml:space="preserve">
Is this a redevelopment project?</t>
  </si>
  <si>
    <t>(Describe building's current occupancy.)</t>
  </si>
  <si>
    <r>
      <t xml:space="preserve">If redevelopment, complete </t>
    </r>
    <r>
      <rPr>
        <b/>
        <i/>
        <sz val="11"/>
        <rFont val="Calibri"/>
        <family val="2"/>
        <scheme val="minor"/>
      </rPr>
      <t>Tenant Relocation Plan</t>
    </r>
    <r>
      <rPr>
        <i/>
        <sz val="11"/>
        <rFont val="Calibri"/>
        <family val="2"/>
        <scheme val="minor"/>
      </rPr>
      <t xml:space="preserve"> below. Also include justification for building replacement in the </t>
    </r>
    <r>
      <rPr>
        <b/>
        <i/>
        <sz val="11"/>
        <rFont val="Calibri"/>
        <family val="2"/>
        <scheme val="minor"/>
      </rPr>
      <t>Need &amp; Demand Analysis</t>
    </r>
    <r>
      <rPr>
        <i/>
        <sz val="11"/>
        <rFont val="Calibri"/>
        <family val="2"/>
        <scheme val="minor"/>
      </rPr>
      <t xml:space="preserve"> section above.</t>
    </r>
  </si>
  <si>
    <t>Select Drawings Included</t>
  </si>
  <si>
    <t>Site Plan</t>
  </si>
  <si>
    <t>Floor Plan</t>
  </si>
  <si>
    <t>Building Schematics</t>
  </si>
  <si>
    <t>Concept</t>
  </si>
  <si>
    <t>Other</t>
  </si>
  <si>
    <t>(Indicate other drawings)</t>
  </si>
  <si>
    <t>BC Building Eligible Entity</t>
  </si>
  <si>
    <t>If partnership, will ownership ultimately reside with the non-profit society, housing co-op, municipal housing provider or First Nations?</t>
  </si>
  <si>
    <t>If partnership, list partner(s). Indicate if any is 51%+ Indigenous owned.</t>
  </si>
  <si>
    <t>(List partners here)</t>
  </si>
  <si>
    <t>If partnership, partnership agreements or other documentation of partnership are included?</t>
  </si>
  <si>
    <t>Mortgageable Interest (if available)</t>
  </si>
  <si>
    <t>At completion</t>
  </si>
  <si>
    <t>Current</t>
  </si>
  <si>
    <t>Proponent's Interest (%)</t>
  </si>
  <si>
    <t>Type</t>
  </si>
  <si>
    <t>If other than 100% (at completion or current), list the entities and % for each</t>
  </si>
  <si>
    <t>Entity 1  - X%
Entity 2  - X%</t>
  </si>
  <si>
    <t xml:space="preserve">Are any of these documents included in submission? </t>
  </si>
  <si>
    <t>Contract of purchase and sale</t>
  </si>
  <si>
    <t>Letter of Intent to Purchase</t>
  </si>
  <si>
    <t>Council resolution confirming lease</t>
  </si>
  <si>
    <t>Letter of Offer/Intent to Enter Lease</t>
  </si>
  <si>
    <r>
      <t xml:space="preserve">Are there any legal notations, charges, liens, conditions or reverter (current </t>
    </r>
    <r>
      <rPr>
        <sz val="11"/>
        <rFont val="Calibri"/>
        <family val="2"/>
        <scheme val="minor"/>
      </rPr>
      <t>or in process) impacting the proponent's interest in the property?</t>
    </r>
  </si>
  <si>
    <t>If yes, is a disclosure statement included?</t>
  </si>
  <si>
    <t>If applicable, is lease registered?</t>
  </si>
  <si>
    <t>Is the land owned by a municipality or is land use otherwise restricted?</t>
  </si>
  <si>
    <t>If yes, are lease terms, municipal agreement, explanation of approvals required and any other restrictions included as documents?</t>
  </si>
  <si>
    <t>(If necessary, comments on Mortgageable Interest)</t>
  </si>
  <si>
    <t>Building Ownership</t>
  </si>
  <si>
    <r>
      <t xml:space="preserve">Current </t>
    </r>
    <r>
      <rPr>
        <i/>
        <sz val="11"/>
        <color theme="1"/>
        <rFont val="Calibri"/>
        <family val="2"/>
        <scheme val="minor"/>
      </rPr>
      <t>(only complete if a building is currently on the site)</t>
    </r>
  </si>
  <si>
    <t>Proponent's Ownership (%)</t>
  </si>
  <si>
    <t>(If necessary, comments on building ownership)</t>
  </si>
  <si>
    <t>Zoning</t>
  </si>
  <si>
    <r>
      <t xml:space="preserve">(Indicate dates in </t>
    </r>
    <r>
      <rPr>
        <b/>
        <i/>
        <sz val="11"/>
        <color theme="1"/>
        <rFont val="Calibri"/>
        <family val="2"/>
        <scheme val="minor"/>
      </rPr>
      <t>Project Schedule</t>
    </r>
    <r>
      <rPr>
        <i/>
        <sz val="11"/>
        <color theme="1"/>
        <rFont val="Calibri"/>
        <family val="2"/>
        <scheme val="minor"/>
      </rPr>
      <t xml:space="preserve"> below)</t>
    </r>
  </si>
  <si>
    <t>Subdivision</t>
  </si>
  <si>
    <t>If in either is in progress, is evidence included to support the project schedule, (e.g., written confirmation from planning department municipal staff)?</t>
  </si>
  <si>
    <r>
      <t>Indigenous Lands</t>
    </r>
    <r>
      <rPr>
        <i/>
        <sz val="11"/>
        <color theme="1"/>
        <rFont val="Calibri"/>
        <family val="2"/>
        <scheme val="minor"/>
      </rPr>
      <t xml:space="preserve"> (if applicable)</t>
    </r>
  </si>
  <si>
    <t>Member approval status</t>
  </si>
  <si>
    <r>
      <t xml:space="preserve">(Indicate dates in </t>
    </r>
    <r>
      <rPr>
        <b/>
        <i/>
        <sz val="11"/>
        <rFont val="Calibri"/>
        <family val="2"/>
        <scheme val="minor"/>
      </rPr>
      <t>Project Schedule</t>
    </r>
    <r>
      <rPr>
        <i/>
        <sz val="11"/>
        <rFont val="Calibri"/>
        <family val="2"/>
        <scheme val="minor"/>
      </rPr>
      <t xml:space="preserve"> below)</t>
    </r>
  </si>
  <si>
    <t>Site Services</t>
  </si>
  <si>
    <t>Engagement plan details</t>
  </si>
  <si>
    <t>(describe engagement plan)</t>
  </si>
  <si>
    <t>Tenant Relocation Plan</t>
  </si>
  <si>
    <t>Only applicable to redevelopment projects</t>
  </si>
  <si>
    <t>Requirements</t>
  </si>
  <si>
    <t>Activities</t>
  </si>
  <si>
    <t>Provide information on your Communication Strategy with respect to:</t>
  </si>
  <si>
    <t>Existing tenants</t>
  </si>
  <si>
    <t>Municipality</t>
  </si>
  <si>
    <t>Internal &amp; External Stakeholders</t>
  </si>
  <si>
    <t>Where will you relocate existing tenants during the construction phase?</t>
  </si>
  <si>
    <t>Based on your existing building, how will you maintain unit/family composition during the relocation?</t>
  </si>
  <si>
    <r>
      <t>In case of financial implications for existing tenants, how are you planning to address these?</t>
    </r>
    <r>
      <rPr>
        <i/>
        <sz val="11"/>
        <color rgb="FF000000"/>
        <rFont val="Calibri"/>
        <family val="2"/>
        <scheme val="minor"/>
      </rPr>
      <t xml:space="preserve"> (BC Housing does not fund tenant relocation)</t>
    </r>
  </si>
  <si>
    <t>What logistics support can you provide to your existing tenants during the move?</t>
  </si>
  <si>
    <t>Do you have the ability to partner with other Non-Profit partners should the need arise? Please provide documentation, e.g. MOU, partnership agreement, communication/confirmation of partnership</t>
  </si>
  <si>
    <t>How will you address possible tenants' increased fears about losing housing, temporary loss of social support, etc.?</t>
  </si>
  <si>
    <t>How will you address the unique needs of members from equity seeking and protected groups (e.g., women, people with disabilities, Indigenous peoples -including First Nations, Metis and Inuit, racialized peoples, members of the LGBTQIA2S+ communities, religious and/or linguistic minorities, and neurodivergent persons)?</t>
  </si>
  <si>
    <t>Organization Leadership</t>
  </si>
  <si>
    <t>Name</t>
  </si>
  <si>
    <t>Title</t>
  </si>
  <si>
    <t>Executive Director (or equivalent)</t>
  </si>
  <si>
    <t>Board Chair (or equivalent)</t>
  </si>
  <si>
    <r>
      <t xml:space="preserve">Other senior leaders and Board members directly involved in the project may be listed in the </t>
    </r>
    <r>
      <rPr>
        <b/>
        <i/>
        <sz val="11"/>
        <rFont val="Calibri"/>
        <family val="2"/>
        <scheme val="minor"/>
      </rPr>
      <t>Project Governance</t>
    </r>
    <r>
      <rPr>
        <i/>
        <sz val="11"/>
        <rFont val="Calibri"/>
        <family val="2"/>
        <scheme val="minor"/>
      </rPr>
      <t xml:space="preserve"> section, below.</t>
    </r>
  </si>
  <si>
    <t>Project Governance</t>
  </si>
  <si>
    <t xml:space="preserve">Select response option: </t>
  </si>
  <si>
    <t>Role</t>
  </si>
  <si>
    <t>Responsibilities/Accountabilities</t>
  </si>
  <si>
    <t>(Role 1)(Individual or group)</t>
  </si>
  <si>
    <t>(Responsibilities/Accountabilities)</t>
  </si>
  <si>
    <t>(Role 2)</t>
  </si>
  <si>
    <t>(Role 3)</t>
  </si>
  <si>
    <t>Organizational References &amp; Capacity</t>
  </si>
  <si>
    <t xml:space="preserve">Organization's years of property development experience    </t>
  </si>
  <si>
    <t>(input years of experience)</t>
  </si>
  <si>
    <t>Number of proposals/projects commencing/active next 24-30 months</t>
  </si>
  <si>
    <t>(input number projects)</t>
  </si>
  <si>
    <t>Typical number of projects in progress</t>
  </si>
  <si>
    <t>If project is approved, does the organization have capacity to take on the work?</t>
  </si>
  <si>
    <t>If necessary,  comments on Organizational References &amp; Capacity. If no direct property development experience, explain competency to take on this project. (e.g., other project management, real estate or construction experience, expert personnel/board members/consultants)</t>
  </si>
  <si>
    <t>Project/Development Team</t>
  </si>
  <si>
    <t>Name &amp; Title</t>
  </si>
  <si>
    <t>Company</t>
  </si>
  <si>
    <t>Phone / Email</t>
  </si>
  <si>
    <t>Development Consultant (if applicable)</t>
  </si>
  <si>
    <t>(Name, Title)</t>
  </si>
  <si>
    <t>(Company)</t>
  </si>
  <si>
    <t>(Phone / Email)</t>
  </si>
  <si>
    <t>Reference 1</t>
  </si>
  <si>
    <t>(Company; can be BC Housing)</t>
  </si>
  <si>
    <t>Reference 2</t>
  </si>
  <si>
    <t>Years of industry experience</t>
  </si>
  <si>
    <t>(Yrs)</t>
  </si>
  <si>
    <t>Signed BC Housing Development Consultant Agreement is included?</t>
  </si>
  <si>
    <t xml:space="preserve">Number of bids for projects commencing/active next 24-30 months  </t>
  </si>
  <si>
    <t>(Input no. Bids)</t>
  </si>
  <si>
    <t>(Input no. projects)</t>
  </si>
  <si>
    <t>If project is approved, confirmed to be able to take on the work?</t>
  </si>
  <si>
    <r>
      <t xml:space="preserve">Architect </t>
    </r>
    <r>
      <rPr>
        <i/>
        <sz val="11"/>
        <rFont val="Calibri"/>
        <family val="2"/>
        <scheme val="minor"/>
      </rPr>
      <t>(performing the work)</t>
    </r>
    <r>
      <rPr>
        <b/>
        <i/>
        <sz val="11"/>
        <rFont val="Calibri"/>
        <family val="2"/>
        <scheme val="minor"/>
      </rPr>
      <t xml:space="preserve"> (if hired)</t>
    </r>
  </si>
  <si>
    <t>AIBC Membership in Good Standing</t>
  </si>
  <si>
    <t>(Comments on AIBC Membership, if needed)</t>
  </si>
  <si>
    <t>Construction &amp; Delivery Partnerships</t>
  </si>
  <si>
    <t>(Do not duplicate if partnership already described above.)</t>
  </si>
  <si>
    <t>If partnerships for construction and project delivery, list partner(s). Indicate if any is Indigenous owned (51%+).</t>
  </si>
  <si>
    <t>Cost per Square Foot &amp; Source of Construction Budget</t>
  </si>
  <si>
    <t>Cost per Square Foot (across all buildings)</t>
  </si>
  <si>
    <t>$ (Cost per Sq Ft in CAD)</t>
  </si>
  <si>
    <t>CAD</t>
  </si>
  <si>
    <t>Basis of cost per square foot estimate</t>
  </si>
  <si>
    <t>(describe basis)</t>
  </si>
  <si>
    <t xml:space="preserve">Source of construction budget </t>
  </si>
  <si>
    <t>If other, describe source</t>
  </si>
  <si>
    <t>(only if "Other," source of construction budget)</t>
  </si>
  <si>
    <r>
      <t>Communic</t>
    </r>
    <r>
      <rPr>
        <sz val="11"/>
        <color theme="1"/>
        <rFont val="Calibri"/>
        <family val="2"/>
        <scheme val="minor"/>
      </rPr>
      <t>a</t>
    </r>
    <r>
      <rPr>
        <b/>
        <sz val="11"/>
        <color theme="1"/>
        <rFont val="Calibri"/>
        <family val="2"/>
        <scheme val="minor"/>
      </rPr>
      <t>tion Plan</t>
    </r>
  </si>
  <si>
    <t>Group</t>
  </si>
  <si>
    <t>Project Phase(s)</t>
  </si>
  <si>
    <t>Communication Method</t>
  </si>
  <si>
    <t>Frequency</t>
  </si>
  <si>
    <t>(Group 1)</t>
  </si>
  <si>
    <t>(Project Phase(s))</t>
  </si>
  <si>
    <t>(Communication Method)</t>
  </si>
  <si>
    <t>(Frequency)</t>
  </si>
  <si>
    <t>(Group 2)</t>
  </si>
  <si>
    <t>(Group 3)</t>
  </si>
  <si>
    <t>(Group 4)</t>
  </si>
  <si>
    <t>(Group 5)</t>
  </si>
  <si>
    <t>Project Schedule</t>
  </si>
  <si>
    <t>Amend Activity/Milestones for other approval authorities (i.e.., First Nations)</t>
  </si>
  <si>
    <t>Activity/Milestone</t>
  </si>
  <si>
    <t>Estimated Start Date</t>
  </si>
  <si>
    <t>Estimated End Date</t>
  </si>
  <si>
    <t>How many months post-award needed to get this in place?</t>
  </si>
  <si>
    <t>Comments, Impact on Critical Path, Assumptions</t>
  </si>
  <si>
    <t>OCP/Rezoning Application</t>
  </si>
  <si>
    <t>Estimated Start Date or n/a</t>
  </si>
  <si>
    <t>(Comments, Impact on Critical Path, Assumptions)</t>
  </si>
  <si>
    <t xml:space="preserve">Public Hearing </t>
  </si>
  <si>
    <t>Final Municipal Approval/Adoption</t>
  </si>
  <si>
    <t xml:space="preserve">Development Permit </t>
  </si>
  <si>
    <t>Lease execution &amp; registration</t>
  </si>
  <si>
    <t xml:space="preserve">Building Permit Submission </t>
  </si>
  <si>
    <t xml:space="preserve">Estimated Start Date </t>
  </si>
  <si>
    <t xml:space="preserve">Building Permit Approval </t>
  </si>
  <si>
    <r>
      <t xml:space="preserve">BC Housing Provisional Project Approval (PPA) </t>
    </r>
    <r>
      <rPr>
        <i/>
        <sz val="11"/>
        <color theme="1"/>
        <rFont val="Calibri"/>
        <family val="2"/>
        <scheme val="minor"/>
      </rPr>
      <t>(optional to include PDF)</t>
    </r>
  </si>
  <si>
    <t>BC Housing Final Project Approval (FPA)</t>
  </si>
  <si>
    <t>Construction Start</t>
  </si>
  <si>
    <t>Construction Complete</t>
  </si>
  <si>
    <t>Tenant Move In</t>
  </si>
  <si>
    <t>Outstanding Rezoning Requirements  (if available)</t>
  </si>
  <si>
    <t>only applicable if Rezoning in progress</t>
  </si>
  <si>
    <t>Requirement to be fulfilled</t>
  </si>
  <si>
    <t>Describe plan to meet requirement.</t>
  </si>
  <si>
    <t>(requirement 1 or n/a)</t>
  </si>
  <si>
    <t>(plan)</t>
  </si>
  <si>
    <t>(requirement 2)</t>
  </si>
  <si>
    <t>(requirement 3)</t>
  </si>
  <si>
    <t>Outstanding Development Permit Requirements (if available)</t>
  </si>
  <si>
    <t>only applicable if Development Permit in progress</t>
  </si>
  <si>
    <t>Sustainability &amp; Resilience (if available)</t>
  </si>
  <si>
    <t>Step Code</t>
  </si>
  <si>
    <t>GHGI</t>
  </si>
  <si>
    <t>Energy Modeling Report with Thermal Comfort Analysis is included</t>
  </si>
  <si>
    <t>Sensitivity Analysis is included</t>
  </si>
  <si>
    <t>Fully electrified (low carbon source)</t>
  </si>
  <si>
    <t>If no, justification of how full electrification jeopardizes project is included</t>
  </si>
  <si>
    <t>(If necessary, comments on Sustainability &amp; Resilience)</t>
  </si>
  <si>
    <t>Equity &amp; Contributions Evidence (if available)</t>
  </si>
  <si>
    <r>
      <t xml:space="preserve">Amount included in </t>
    </r>
    <r>
      <rPr>
        <sz val="11"/>
        <rFont val="Calibri"/>
        <family val="2"/>
        <scheme val="minor"/>
      </rPr>
      <t>Capital Budget ($)</t>
    </r>
  </si>
  <si>
    <t>Status of Funds</t>
  </si>
  <si>
    <t>Related Documents Included</t>
  </si>
  <si>
    <t>Land (equity)($)</t>
  </si>
  <si>
    <t>($) or n/a</t>
  </si>
  <si>
    <t>Appraisal</t>
  </si>
  <si>
    <r>
      <t xml:space="preserve">Cash - </t>
    </r>
    <r>
      <rPr>
        <i/>
        <sz val="11"/>
        <rFont val="Calibri"/>
        <family val="2"/>
        <scheme val="minor"/>
      </rPr>
      <t>(Indicate Source)</t>
    </r>
  </si>
  <si>
    <t>Letter(s) of Support/Other</t>
  </si>
  <si>
    <t>Development Cost Waiver</t>
  </si>
  <si>
    <t>Municipal Letter/Approval</t>
  </si>
  <si>
    <t>Partner/Funder</t>
  </si>
  <si>
    <t>Letter/agreement</t>
  </si>
  <si>
    <t>Non-provincial grants</t>
  </si>
  <si>
    <t>Confirmation Letter</t>
  </si>
  <si>
    <t>Financing - Non-CMHC</t>
  </si>
  <si>
    <t>Pre/approval letter</t>
  </si>
  <si>
    <t>Financing - CMHC</t>
  </si>
  <si>
    <t>Letter of Support</t>
  </si>
  <si>
    <t xml:space="preserve">Indigenous Lands only - for CMHC Financing, was a CHMC impact assessment completed? </t>
  </si>
  <si>
    <t>(If necessary, comments on Equity &amp; Contributions)</t>
  </si>
  <si>
    <t>2324-041 Appendix 14 Response Template Part A - PDF Budget</t>
  </si>
  <si>
    <t>Project Development Funding (PDF) Application</t>
  </si>
  <si>
    <t>(limit of $250,000)</t>
  </si>
  <si>
    <t>BC HOUSING USE ONLY</t>
  </si>
  <si>
    <t>Project File #:</t>
  </si>
  <si>
    <t>Proj Ref #:</t>
  </si>
  <si>
    <t>Date Application Received:</t>
  </si>
  <si>
    <t>Society Name:</t>
  </si>
  <si>
    <t>Incorporation #:</t>
  </si>
  <si>
    <t>(enter incorporation #)</t>
  </si>
  <si>
    <t>Mailing Address:</t>
  </si>
  <si>
    <t>Contact Person:</t>
  </si>
  <si>
    <t>Position:</t>
  </si>
  <si>
    <t>Telephone #:</t>
  </si>
  <si>
    <t>Email:</t>
  </si>
  <si>
    <t>Project Address:</t>
  </si>
  <si>
    <t>Region</t>
  </si>
  <si>
    <t>Not Incorporated</t>
  </si>
  <si>
    <t>Draft Articles of Incorp. attached</t>
  </si>
  <si>
    <t>Private Non-Profit</t>
  </si>
  <si>
    <t>Incorporation Pending</t>
  </si>
  <si>
    <t>Articles of Incorp. attached</t>
  </si>
  <si>
    <t>Co-operative</t>
  </si>
  <si>
    <t>DD</t>
  </si>
  <si>
    <t>MM</t>
  </si>
  <si>
    <t>YY</t>
  </si>
  <si>
    <t>Incorporation Date</t>
  </si>
  <si>
    <t xml:space="preserve">Other (Specify): </t>
  </si>
  <si>
    <t>Total PDF Budget</t>
  </si>
  <si>
    <t>Previous PDF Approved</t>
  </si>
  <si>
    <t>PDF 
Requested</t>
  </si>
  <si>
    <t>Total PDF 
Approved</t>
  </si>
  <si>
    <t>Appraisals/Studies</t>
  </si>
  <si>
    <t>Market Rent Appraisal</t>
  </si>
  <si>
    <t>GST Appraisal</t>
  </si>
  <si>
    <t>Market/Feas Study</t>
  </si>
  <si>
    <t>Need &amp; Demand Assessment</t>
  </si>
  <si>
    <t>Traffic Study</t>
  </si>
  <si>
    <t>Acquisition &amp; Servicing Costs</t>
  </si>
  <si>
    <t>Land Value</t>
  </si>
  <si>
    <t>Offsite Service Costs</t>
  </si>
  <si>
    <t>Environmental Remediation</t>
  </si>
  <si>
    <t>Property Transfer Tax (PTT)</t>
  </si>
  <si>
    <t>PTT - Purchase</t>
  </si>
  <si>
    <t>PTT - Lease</t>
  </si>
  <si>
    <t>Demolition</t>
  </si>
  <si>
    <t>Mortgage Buy-out</t>
  </si>
  <si>
    <t>Municipal Fees</t>
  </si>
  <si>
    <t>Building Permit</t>
  </si>
  <si>
    <t>Development Cost Charges</t>
  </si>
  <si>
    <t>Regional Dev'ment Cost</t>
  </si>
  <si>
    <t>Subdivision Appl.</t>
  </si>
  <si>
    <t>Mun. Connection Fee</t>
  </si>
  <si>
    <t>Building Grade</t>
  </si>
  <si>
    <t>Development Permit</t>
  </si>
  <si>
    <t>Utility Fees</t>
  </si>
  <si>
    <t>Gas Connection Fees</t>
  </si>
  <si>
    <t>Hydro Connection Fees</t>
  </si>
  <si>
    <t>Cable Connection Fees</t>
  </si>
  <si>
    <t>Telephone Connection Fees</t>
  </si>
  <si>
    <t>Design Consultants</t>
  </si>
  <si>
    <t>Architect Contract</t>
  </si>
  <si>
    <t>Arch. Cont. Sub-Consult</t>
  </si>
  <si>
    <t>Arch. Cont. Fees</t>
  </si>
  <si>
    <t>Arch. Cont. Disb.</t>
  </si>
  <si>
    <t>Structural</t>
  </si>
  <si>
    <t>Electrical</t>
  </si>
  <si>
    <t>Mechanical/Peer Review</t>
  </si>
  <si>
    <t>Landscape</t>
  </si>
  <si>
    <t>Building Envelope</t>
  </si>
  <si>
    <t>Code Consultant</t>
  </si>
  <si>
    <t>Civil Consultant</t>
  </si>
  <si>
    <t>Certified Professional</t>
  </si>
  <si>
    <t>Security Consultant</t>
  </si>
  <si>
    <t>Acoustic</t>
  </si>
  <si>
    <t>Kitchen Consultant</t>
  </si>
  <si>
    <t>Interior Designer</t>
  </si>
  <si>
    <t>Sustainability/Step Code Consult.</t>
  </si>
  <si>
    <t>Energy Performance/Step Code-Fees</t>
  </si>
  <si>
    <t>Energy Performance/Step Code-Disbs</t>
  </si>
  <si>
    <t>Model Maker</t>
  </si>
  <si>
    <t>Misc Design Consultant Costs</t>
  </si>
  <si>
    <t>Consultants</t>
  </si>
  <si>
    <t>Development Consultant</t>
  </si>
  <si>
    <t>Dev. Consult. Fees</t>
  </si>
  <si>
    <t>Dev. Consult. Disb.</t>
  </si>
  <si>
    <t>Dev. Consult. Ex. Travel</t>
  </si>
  <si>
    <t>Geotechnical</t>
  </si>
  <si>
    <t>Surveyor</t>
  </si>
  <si>
    <t>Topographical Surveyor</t>
  </si>
  <si>
    <t>Cost Consultant</t>
  </si>
  <si>
    <t>Environmental Consultant</t>
  </si>
  <si>
    <t>Hazardous Meterials Consultant</t>
  </si>
  <si>
    <t>Arborist</t>
  </si>
  <si>
    <t>Service Delivery Consultant</t>
  </si>
  <si>
    <t>Fire Safety Plan</t>
  </si>
  <si>
    <t>Maintenance &amp; Renewal Plan</t>
  </si>
  <si>
    <t>Community Consultant</t>
  </si>
  <si>
    <t>Miscellaneous Consultants</t>
  </si>
  <si>
    <t>Miscellaneous Soft Costs</t>
  </si>
  <si>
    <t>Society Org. Costs</t>
  </si>
  <si>
    <t>Society Legal Fees</t>
  </si>
  <si>
    <t>BC Housing Legal Fees</t>
  </si>
  <si>
    <t>GST non Self-Supply</t>
  </si>
  <si>
    <t>Tenant Relocation Costs</t>
  </si>
  <si>
    <t>Borrowing Costs</t>
  </si>
  <si>
    <t>Interest pre IAD</t>
  </si>
  <si>
    <t>Construction</t>
  </si>
  <si>
    <t>Construction Manager</t>
  </si>
  <si>
    <t>Contingencies</t>
  </si>
  <si>
    <t>Project Contingency</t>
  </si>
  <si>
    <t>Subtotal</t>
  </si>
  <si>
    <t>Goods and Services Tax (GST)</t>
  </si>
  <si>
    <t>Total</t>
  </si>
  <si>
    <t>DECLARATION</t>
  </si>
  <si>
    <t>The statement made in this application as well as any appendices submitted herewith are to the best of my  knowledge and belief accurate statements of the fact.</t>
  </si>
  <si>
    <t>Signature:</t>
  </si>
  <si>
    <t>Position with Group:</t>
  </si>
  <si>
    <t>Date:</t>
  </si>
  <si>
    <t>Comments:</t>
  </si>
  <si>
    <t>2324-041 Appendix 14 Response Template Part A</t>
  </si>
  <si>
    <t>2324-041 Appendix 14 Response Template Part A - Capital Budget</t>
  </si>
  <si>
    <t>Submit this file in Excel (.xlsx) format. PDF not accepted for this file only.</t>
  </si>
  <si>
    <t>Capital Budget for PDF</t>
  </si>
  <si>
    <t xml:space="preserve">Instructions: 
1) Select 35-yr or 50-yr (CMHC) amortization to indicate which was used in the Financing calculation.
2) Input known values in column I, based your own calcuations. 
3) Only mixed-use developments require Column L/M. Otherwise, leave blank. 
4) Italicized lines are required, as marked. 
5) Optional to include significant assumptions/rationale in Comments. </t>
  </si>
  <si>
    <t>SOCIETY:</t>
  </si>
  <si>
    <t>All projects. 
Enter values in Column I.</t>
  </si>
  <si>
    <t>Mixed use developments only. Instructions below.</t>
  </si>
  <si>
    <t>PROJECT ADDRESS:</t>
  </si>
  <si>
    <t xml:space="preserve"> Residential Component</t>
  </si>
  <si>
    <t xml:space="preserve"> Non-Residential Components</t>
  </si>
  <si>
    <t>Business Unit</t>
  </si>
  <si>
    <t>Cost Type (Budget Code)</t>
  </si>
  <si>
    <t>Cost Code</t>
  </si>
  <si>
    <t>L D</t>
  </si>
  <si>
    <t>Budget Description</t>
  </si>
  <si>
    <t>Total Budget Amount</t>
  </si>
  <si>
    <t>Comments</t>
  </si>
  <si>
    <t>Component 1 Budget Amount</t>
  </si>
  <si>
    <t>Component 2 Budget Amount</t>
  </si>
  <si>
    <t>12100</t>
  </si>
  <si>
    <t>60</t>
  </si>
  <si>
    <t>7</t>
  </si>
  <si>
    <t>APPRAISALS/STUDIES</t>
  </si>
  <si>
    <t>N/A</t>
  </si>
  <si>
    <t>12105</t>
  </si>
  <si>
    <t>8</t>
  </si>
  <si>
    <t>12110</t>
  </si>
  <si>
    <t>12115</t>
  </si>
  <si>
    <t>12120</t>
  </si>
  <si>
    <t>12125</t>
  </si>
  <si>
    <t>12130</t>
  </si>
  <si>
    <t>Total Appraisals/Studies</t>
  </si>
  <si>
    <t>12150</t>
  </si>
  <si>
    <t>ACQUISITION AND SERVICING</t>
  </si>
  <si>
    <t>12155</t>
  </si>
  <si>
    <t>12160</t>
  </si>
  <si>
    <t>12165</t>
  </si>
  <si>
    <t>12170</t>
  </si>
  <si>
    <t>Property Transfer Tax</t>
  </si>
  <si>
    <t>12171</t>
  </si>
  <si>
    <t>9</t>
  </si>
  <si>
    <t>12172</t>
  </si>
  <si>
    <t>12175</t>
  </si>
  <si>
    <t>12180</t>
  </si>
  <si>
    <t>Total Acquisition and Servicing</t>
  </si>
  <si>
    <t>12200</t>
  </si>
  <si>
    <t>MUNICIPAL FEES</t>
  </si>
  <si>
    <t>12201</t>
  </si>
  <si>
    <t>12205</t>
  </si>
  <si>
    <t>12210</t>
  </si>
  <si>
    <t>12215</t>
  </si>
  <si>
    <t>12220</t>
  </si>
  <si>
    <t>OCP/Rezoning Appl.</t>
  </si>
  <si>
    <t>12225</t>
  </si>
  <si>
    <t>12230</t>
  </si>
  <si>
    <t>12235</t>
  </si>
  <si>
    <t>12240</t>
  </si>
  <si>
    <t>Total Municipal Fees</t>
  </si>
  <si>
    <t>12250</t>
  </si>
  <si>
    <t>UTILITY FEES</t>
  </si>
  <si>
    <t>12252</t>
  </si>
  <si>
    <t>12255</t>
  </si>
  <si>
    <t>12260</t>
  </si>
  <si>
    <t>12265</t>
  </si>
  <si>
    <t>Total Utility Fees</t>
  </si>
  <si>
    <t>12350</t>
  </si>
  <si>
    <t>DESIGN CONSULTANTS</t>
  </si>
  <si>
    <t>12355</t>
  </si>
  <si>
    <t>12356</t>
  </si>
  <si>
    <t>Arch. Cont. Sub-Consu</t>
  </si>
  <si>
    <t>12357</t>
  </si>
  <si>
    <t>12358</t>
  </si>
  <si>
    <t>12360</t>
  </si>
  <si>
    <t>12365</t>
  </si>
  <si>
    <t>12370</t>
  </si>
  <si>
    <t>Mechanical</t>
  </si>
  <si>
    <t>12375</t>
  </si>
  <si>
    <t>12380</t>
  </si>
  <si>
    <t>12385</t>
  </si>
  <si>
    <t>12390</t>
  </si>
  <si>
    <t>12395</t>
  </si>
  <si>
    <t>12400</t>
  </si>
  <si>
    <t>12405</t>
  </si>
  <si>
    <t>12410</t>
  </si>
  <si>
    <t>12415</t>
  </si>
  <si>
    <t>12420</t>
  </si>
  <si>
    <t>LEED Consultant</t>
  </si>
  <si>
    <t>12430</t>
  </si>
  <si>
    <t>12445</t>
  </si>
  <si>
    <t>Total Design Consultants</t>
  </si>
  <si>
    <t>12450</t>
  </si>
  <si>
    <t>CONSULTANTS</t>
  </si>
  <si>
    <t>12455</t>
  </si>
  <si>
    <t>12456</t>
  </si>
  <si>
    <t>12457</t>
  </si>
  <si>
    <t>Development Consult. Disbursements</t>
  </si>
  <si>
    <t>12458</t>
  </si>
  <si>
    <t>Dev. Consult. Extraordinary Travel</t>
  </si>
  <si>
    <t>12460</t>
  </si>
  <si>
    <t>12465</t>
  </si>
  <si>
    <t>12470</t>
  </si>
  <si>
    <t>12475</t>
  </si>
  <si>
    <t>12480</t>
  </si>
  <si>
    <t>12485</t>
  </si>
  <si>
    <t>Hazardous Materials Consultant</t>
  </si>
  <si>
    <t>12490</t>
  </si>
  <si>
    <t>12500</t>
  </si>
  <si>
    <t>12505</t>
  </si>
  <si>
    <t>12510</t>
  </si>
  <si>
    <t>12515</t>
  </si>
  <si>
    <t>BC Housing Inspector</t>
  </si>
  <si>
    <t>12516</t>
  </si>
  <si>
    <t>BCH Inspector Fees</t>
  </si>
  <si>
    <t>12517</t>
  </si>
  <si>
    <t>BCH Inspector Disbursements</t>
  </si>
  <si>
    <t>12520</t>
  </si>
  <si>
    <t>Direct Delivery</t>
  </si>
  <si>
    <t>12525</t>
  </si>
  <si>
    <t>12545</t>
  </si>
  <si>
    <t>Total Consultants</t>
  </si>
  <si>
    <t>12550</t>
  </si>
  <si>
    <t>MISCELLANEOUS SOFT COST</t>
  </si>
  <si>
    <t>12555</t>
  </si>
  <si>
    <t>Property Taxes pre IAD</t>
  </si>
  <si>
    <t>12560</t>
  </si>
  <si>
    <t>Utilities pre IAD</t>
  </si>
  <si>
    <t>12565</t>
  </si>
  <si>
    <t>Course of Const. Insurance</t>
  </si>
  <si>
    <t>12570</t>
  </si>
  <si>
    <t>Professional E&amp;O Insurance</t>
  </si>
  <si>
    <t>12575</t>
  </si>
  <si>
    <t>12580</t>
  </si>
  <si>
    <t>12585</t>
  </si>
  <si>
    <t>12590</t>
  </si>
  <si>
    <t>BCH Program Sign</t>
  </si>
  <si>
    <t>12595</t>
  </si>
  <si>
    <t>BCH Recoverable Costs</t>
  </si>
  <si>
    <t>12600</t>
  </si>
  <si>
    <t>Maintenance Costs</t>
  </si>
  <si>
    <t>12605</t>
  </si>
  <si>
    <t>Title Fees</t>
  </si>
  <si>
    <t>12610</t>
  </si>
  <si>
    <t>Security pre-construction</t>
  </si>
  <si>
    <t>12615</t>
  </si>
  <si>
    <t>GST - Self Supply</t>
  </si>
  <si>
    <t>12616</t>
  </si>
  <si>
    <t>GST - No rebate</t>
  </si>
  <si>
    <t>12620</t>
  </si>
  <si>
    <t>GST - Non Self Supply</t>
  </si>
  <si>
    <t>12625</t>
  </si>
  <si>
    <t>Total Miscellaneous Soft Cost</t>
  </si>
  <si>
    <t>12650</t>
  </si>
  <si>
    <t>BORROWING COSTS</t>
  </si>
  <si>
    <t>12655</t>
  </si>
  <si>
    <t>12660</t>
  </si>
  <si>
    <t>Loan Admin Fee</t>
  </si>
  <si>
    <t>12665</t>
  </si>
  <si>
    <t>Mortgage Insurance Fee</t>
  </si>
  <si>
    <t>12670</t>
  </si>
  <si>
    <t>Loan Fee</t>
  </si>
  <si>
    <t>Total Borrowing Costs</t>
  </si>
  <si>
    <t>12700</t>
  </si>
  <si>
    <t>CONSTRUCTION</t>
  </si>
  <si>
    <t>12705</t>
  </si>
  <si>
    <t>Construction Contract 1</t>
  </si>
  <si>
    <t>12706</t>
  </si>
  <si>
    <t>12707</t>
  </si>
  <si>
    <t>Project Manager</t>
  </si>
  <si>
    <t>12708</t>
  </si>
  <si>
    <t>Construction Manager Disbursements</t>
  </si>
  <si>
    <t>12709</t>
  </si>
  <si>
    <t>Support/Service Delivery</t>
  </si>
  <si>
    <t>12710</t>
  </si>
  <si>
    <t>Construction Costs</t>
  </si>
  <si>
    <t>12715</t>
  </si>
  <si>
    <t>Documentation Cost</t>
  </si>
  <si>
    <t>12720</t>
  </si>
  <si>
    <t>Construction Contract 2</t>
  </si>
  <si>
    <t>12730</t>
  </si>
  <si>
    <t>Construction Contract 3</t>
  </si>
  <si>
    <t>12740</t>
  </si>
  <si>
    <t>Construction Contract 4</t>
  </si>
  <si>
    <t>12750</t>
  </si>
  <si>
    <t>Landscaping</t>
  </si>
  <si>
    <t>12755</t>
  </si>
  <si>
    <t>Unit appliances</t>
  </si>
  <si>
    <t>12760</t>
  </si>
  <si>
    <t>Common Laundry/kitchen</t>
  </si>
  <si>
    <t>12765</t>
  </si>
  <si>
    <t>Commercial Kitchen Appliances</t>
  </si>
  <si>
    <t>12770</t>
  </si>
  <si>
    <t>On-Site Security</t>
  </si>
  <si>
    <t>12775</t>
  </si>
  <si>
    <t>Building Warranty</t>
  </si>
  <si>
    <t>12780</t>
  </si>
  <si>
    <t>Independent Testing</t>
  </si>
  <si>
    <t>12795</t>
  </si>
  <si>
    <t>Miscellaneous Constructions Costs</t>
  </si>
  <si>
    <t>Total Construction</t>
  </si>
  <si>
    <t>12800</t>
  </si>
  <si>
    <t>BUILDING START-UP/COMMISSIONING</t>
  </si>
  <si>
    <t>12805</t>
  </si>
  <si>
    <t>Project Commissioning</t>
  </si>
  <si>
    <t>12810</t>
  </si>
  <si>
    <t>Vacancy Loss</t>
  </si>
  <si>
    <t>12815</t>
  </si>
  <si>
    <t>Marketing</t>
  </si>
  <si>
    <t>12820</t>
  </si>
  <si>
    <t>Common Dining/Furnishings</t>
  </si>
  <si>
    <t>12825</t>
  </si>
  <si>
    <t>Office Equipment</t>
  </si>
  <si>
    <t>12830</t>
  </si>
  <si>
    <t>Maintenance Equipment</t>
  </si>
  <si>
    <t>12835</t>
  </si>
  <si>
    <t>Support Serv Equip/Sup</t>
  </si>
  <si>
    <t>12845</t>
  </si>
  <si>
    <t>Misc. Building Start-Up Costs</t>
  </si>
  <si>
    <t>Total Building Start-up/Commissioning</t>
  </si>
  <si>
    <t>12850</t>
  </si>
  <si>
    <t>CONTINGENCIES</t>
  </si>
  <si>
    <t>12855</t>
  </si>
  <si>
    <t>12859</t>
  </si>
  <si>
    <t>Miscellaneous</t>
  </si>
  <si>
    <t>12860</t>
  </si>
  <si>
    <t>Design Contingency</t>
  </si>
  <si>
    <t xml:space="preserve"> </t>
  </si>
  <si>
    <t>12861</t>
  </si>
  <si>
    <t>Schedule Contingency</t>
  </si>
  <si>
    <t>12862</t>
  </si>
  <si>
    <t>Construction Contingency</t>
  </si>
  <si>
    <t>12863</t>
  </si>
  <si>
    <t>Geographical Risks</t>
  </si>
  <si>
    <t>12864</t>
  </si>
  <si>
    <t>Soft Cost Risks</t>
  </si>
  <si>
    <t>12865</t>
  </si>
  <si>
    <t>Escalation Contingency</t>
  </si>
  <si>
    <t>Total Contingencies</t>
  </si>
  <si>
    <t>GROSS BUDGET</t>
  </si>
  <si>
    <t>12900</t>
  </si>
  <si>
    <t>DEDUCTIONS</t>
  </si>
  <si>
    <t>12910</t>
  </si>
  <si>
    <t>Land Equity</t>
  </si>
  <si>
    <t>12921</t>
  </si>
  <si>
    <t>Society Equity Held by BCH</t>
  </si>
  <si>
    <t>HOLDBACK CODING (NOT REQUIRED FOR BUDGETING</t>
  </si>
  <si>
    <t>12922</t>
  </si>
  <si>
    <t xml:space="preserve">Society Equity </t>
  </si>
  <si>
    <t>12945</t>
  </si>
  <si>
    <t>BC Housing Grants</t>
  </si>
  <si>
    <t>Total Deductions</t>
  </si>
  <si>
    <t>NET CAPITAL BUDGET</t>
  </si>
  <si>
    <t>Instructions for Mixed-Use Developments</t>
  </si>
  <si>
    <r>
      <t xml:space="preserve">Mixed use developments must split out the eligible components of the project from the ineligible components. 
</t>
    </r>
    <r>
      <rPr>
        <b/>
        <sz val="12"/>
        <rFont val="Calibri"/>
        <family val="2"/>
        <scheme val="minor"/>
      </rPr>
      <t>Eligible components (Column I)</t>
    </r>
    <r>
      <rPr>
        <sz val="12"/>
        <rFont val="Calibri"/>
        <family val="2"/>
        <scheme val="minor"/>
      </rPr>
      <t xml:space="preserve"> include the funded residential units and any of the following associated with these units: circulation and ancillary spaces; amenities, and parking. 
</t>
    </r>
    <r>
      <rPr>
        <b/>
        <sz val="12"/>
        <rFont val="Calibri"/>
        <family val="2"/>
        <scheme val="minor"/>
      </rPr>
      <t xml:space="preserve">Ineligible components (Column L) </t>
    </r>
    <r>
      <rPr>
        <sz val="12"/>
        <rFont val="Calibri"/>
        <family val="2"/>
        <scheme val="minor"/>
      </rPr>
      <t xml:space="preserve">include commercial units and any of the following </t>
    </r>
    <r>
      <rPr>
        <u/>
        <sz val="12"/>
        <rFont val="Calibri"/>
        <family val="2"/>
        <scheme val="minor"/>
      </rPr>
      <t>not</t>
    </r>
    <r>
      <rPr>
        <sz val="12"/>
        <rFont val="Calibri"/>
        <family val="2"/>
        <scheme val="minor"/>
      </rPr>
      <t xml:space="preserve"> associated with funded units: office, programing or ancillary spaces; amenites and parking. 
Ineligible components will not receive capital funding through the program.</t>
    </r>
  </si>
  <si>
    <t>2324-041 Appendix 14 Response Template Part A - Operating Budget</t>
  </si>
  <si>
    <t>APPENDIX 4 - Operating Budget</t>
  </si>
  <si>
    <t>Explanatory comments required in orange cells. View instructional notes by hovering over cells with red triangle in top right corner.</t>
  </si>
  <si>
    <t xml:space="preserve">SOCIETY NAME:   </t>
  </si>
  <si>
    <t xml:space="preserve">PROJECT NAME: </t>
  </si>
  <si>
    <t>DATE PREPARED:</t>
  </si>
  <si>
    <t>Section 1: Units and Rents</t>
  </si>
  <si>
    <t>Low End of Market</t>
  </si>
  <si>
    <t>Deep Subsidy</t>
  </si>
  <si>
    <t>Unit Type</t>
  </si>
  <si>
    <t># Units</t>
  </si>
  <si>
    <t>Monthly Rent per  Unit</t>
  </si>
  <si>
    <t>Total Monthly Rent</t>
  </si>
  <si>
    <r>
      <t xml:space="preserve">REQUIRED COMMENTS: explain basis of market rent estimate for each unit type  </t>
    </r>
    <r>
      <rPr>
        <b/>
        <sz val="11"/>
        <color theme="0"/>
        <rFont val="Calibri"/>
        <family val="2"/>
        <scheme val="minor"/>
      </rPr>
      <t xml:space="preserve">and </t>
    </r>
    <r>
      <rPr>
        <sz val="11"/>
        <color theme="0"/>
        <rFont val="Calibri"/>
        <family val="2"/>
        <scheme val="minor"/>
      </rPr>
      <t>average RGI resident income for RGI estimates (e.g. 70% of HIL, 60% of HIL, etc.)</t>
    </r>
  </si>
  <si>
    <t>Studio</t>
  </si>
  <si>
    <t>1 Bedroom</t>
  </si>
  <si>
    <t>2 Bedroom</t>
  </si>
  <si>
    <t>3 Bedroom</t>
  </si>
  <si>
    <t>4 Bedroom</t>
  </si>
  <si>
    <t>5 (+) Bedroom</t>
  </si>
  <si>
    <t>Total Units / Rent Contribution</t>
  </si>
  <si>
    <t>Section 2: Budget Projection</t>
  </si>
  <si>
    <t>Budget Item</t>
  </si>
  <si>
    <t>Monthly for Year 1</t>
  </si>
  <si>
    <t>Year 1</t>
  </si>
  <si>
    <t>Year 2</t>
  </si>
  <si>
    <t>Year 3</t>
  </si>
  <si>
    <t>Year 4</t>
  </si>
  <si>
    <t>Year 5</t>
  </si>
  <si>
    <t>Year 6</t>
  </si>
  <si>
    <t>EXPLANATORY COMMENTS REQUIRED for all orange cells</t>
  </si>
  <si>
    <t>REVENUE</t>
  </si>
  <si>
    <t>Tenant Revenue</t>
  </si>
  <si>
    <t xml:space="preserve"> Tenant Rent Revenue </t>
  </si>
  <si>
    <r>
      <t xml:space="preserve"> Vacancy Loss </t>
    </r>
    <r>
      <rPr>
        <b/>
        <sz val="11"/>
        <color rgb="FFFF0000"/>
        <rFont val="Calibri"/>
        <family val="2"/>
        <scheme val="minor"/>
      </rPr>
      <t>(s/b negative amount)</t>
    </r>
  </si>
  <si>
    <t>explain basis of estimated vacancy loss</t>
  </si>
  <si>
    <t>Non-Residential Revenue</t>
  </si>
  <si>
    <t xml:space="preserve">   Commercial Rent</t>
  </si>
  <si>
    <t>For each revenue line,  add a comment in column J explain how the figure was arrived at for each revenue stream. E.g. for parking, expected monthly charge and estimated uptake.</t>
  </si>
  <si>
    <t xml:space="preserve">   Laundry Revenue</t>
  </si>
  <si>
    <t xml:space="preserve">   Lease Revenue</t>
  </si>
  <si>
    <t xml:space="preserve">   Other Revenue</t>
  </si>
  <si>
    <t xml:space="preserve">   Parking Revenue</t>
  </si>
  <si>
    <t xml:space="preserve">   Building Manager Rents</t>
  </si>
  <si>
    <t xml:space="preserve">   Space Rental</t>
  </si>
  <si>
    <t>TOTAL REVENUE</t>
  </si>
  <si>
    <t>EXPENSES</t>
  </si>
  <si>
    <t>Building Expenses</t>
  </si>
  <si>
    <t xml:space="preserve">    Cablevision</t>
  </si>
  <si>
    <t>Explain whether cable will be included or surcharged and basis of assumption</t>
  </si>
  <si>
    <t xml:space="preserve">    Electricity</t>
  </si>
  <si>
    <t>Explain individually metered units v. landlord paid costs, electrified building components, or other key assumptions.</t>
  </si>
  <si>
    <t xml:space="preserve">    Heating Fuel</t>
  </si>
  <si>
    <t>Provide details of estimate (type of heating, are units individually metered, etc.)</t>
  </si>
  <si>
    <t xml:space="preserve">    Water &amp; Sewer</t>
  </si>
  <si>
    <t>Provide details/source of estimate and any assumptions (e.g. water conservation measures, etc.)</t>
  </si>
  <si>
    <t xml:space="preserve">     Insurance Premiums</t>
  </si>
  <si>
    <t>Provide details - e.g. includes CGL? valuation, source of estimate</t>
  </si>
  <si>
    <t xml:space="preserve">     Waste Removal</t>
  </si>
  <si>
    <t>Provide details (type of service, basis of estimate, location considerations)</t>
  </si>
  <si>
    <t xml:space="preserve">     Property Taxes</t>
  </si>
  <si>
    <t>Provide details - valuation, any expected municipal exemptions</t>
  </si>
  <si>
    <t xml:space="preserve">     Building Staff Salaries and Benefits</t>
  </si>
  <si>
    <t>Provide FTE and rates for each position and coverage; align with staffing schedule if included in submission.</t>
  </si>
  <si>
    <t>Administrative Expenses</t>
  </si>
  <si>
    <t xml:space="preserve">     Administration Charge</t>
  </si>
  <si>
    <t>Provide basis for estimate (e.g. allocation)</t>
  </si>
  <si>
    <t xml:space="preserve">     Internet</t>
  </si>
  <si>
    <t>Provide basis for estimate</t>
  </si>
  <si>
    <t xml:space="preserve">     Telephone</t>
  </si>
  <si>
    <t xml:space="preserve">     Memberships &amp; Dues</t>
  </si>
  <si>
    <t xml:space="preserve">     General Administration</t>
  </si>
  <si>
    <t>Provide basis for estimate - include bank service charges, sundry, marketing, etc. and provide details in comments</t>
  </si>
  <si>
    <t xml:space="preserve">     Audit</t>
  </si>
  <si>
    <t>Maintenance Expenses</t>
  </si>
  <si>
    <t xml:space="preserve">     Maintenance Labour and Benefits</t>
  </si>
  <si>
    <t>Provide FTE and rates for each position</t>
  </si>
  <si>
    <t xml:space="preserve">     Exterior Building Maintenance</t>
  </si>
  <si>
    <t xml:space="preserve">     Grounds Maintenance</t>
  </si>
  <si>
    <t xml:space="preserve">     Interior Building Maintenance</t>
  </si>
  <si>
    <t xml:space="preserve">     Janitorial/Cleaning Supplies</t>
  </si>
  <si>
    <t xml:space="preserve">     Pest Control</t>
  </si>
  <si>
    <t xml:space="preserve">     Snow Removal/Salting</t>
  </si>
  <si>
    <t xml:space="preserve">     Service Contracts</t>
  </si>
  <si>
    <t>List which services are included under service contracts and amounts</t>
  </si>
  <si>
    <t>Financing and Reserves</t>
  </si>
  <si>
    <t xml:space="preserve">   Mortgage Payments</t>
  </si>
  <si>
    <t>provide basis for P&amp;I estimate (principle, amortization, interest rate, etc.)</t>
  </si>
  <si>
    <t xml:space="preserve">Capital Fund Contribution </t>
  </si>
  <si>
    <t>Apply $60 PUPM for Studio/1BR, $72 PUPM for 2BR &amp; larger</t>
  </si>
  <si>
    <t>TOTAL EXPENSES</t>
  </si>
  <si>
    <t>NET SURPLUS(DEFICIT*) *Deficit = Subsidy Required</t>
  </si>
  <si>
    <t>Prepared By:</t>
  </si>
  <si>
    <t xml:space="preserve">Name: </t>
  </si>
  <si>
    <t>Title:</t>
  </si>
  <si>
    <t>Section 3: Summaries (For Information Only - Do not enter any data in this section)</t>
  </si>
  <si>
    <t xml:space="preserve">Units Breakdown </t>
  </si>
  <si>
    <t>% Units</t>
  </si>
  <si>
    <t xml:space="preserve">  Market Rent</t>
  </si>
  <si>
    <t xml:space="preserve">  Rent Geared to Income (RGI)</t>
  </si>
  <si>
    <t xml:space="preserve">  Deep Subsidy</t>
  </si>
  <si>
    <t>Total Sectional Revenue and Expenses</t>
  </si>
  <si>
    <t xml:space="preserve">PUPM </t>
  </si>
  <si>
    <t xml:space="preserve">   Vacancy Loss %</t>
  </si>
  <si>
    <t xml:space="preserve">   Tenant Revenue</t>
  </si>
  <si>
    <t xml:space="preserve">   Non-Residential Revenue</t>
  </si>
  <si>
    <t>Total Revenue</t>
  </si>
  <si>
    <t xml:space="preserve">   Building Expenses</t>
  </si>
  <si>
    <t xml:space="preserve">   Administrative Expenses</t>
  </si>
  <si>
    <t xml:space="preserve">   Maintenance Expenses</t>
  </si>
  <si>
    <t>Capital Fund Contribution</t>
  </si>
  <si>
    <t>Mortgage costs</t>
  </si>
  <si>
    <t>Total Expenses</t>
  </si>
  <si>
    <t>2324-041 Appendix 14 Response Template Part A - Risk</t>
  </si>
  <si>
    <t>Instructions:  For each risk topic, note any risks to the project along with mitigation strategies.  If the risk isn't applicable to your project, type "n/a" in the risk description.  Select a likelihood and consequence for each risk considering the mitigation strategies. Submit this file in Excel (.xlsx) format. PDF not accepted for this file only.</t>
  </si>
  <si>
    <t>Risk Category</t>
  </si>
  <si>
    <t>Risk Topic</t>
  </si>
  <si>
    <t>Risk description</t>
  </si>
  <si>
    <t>Mitigation Strategies</t>
  </si>
  <si>
    <t>Likelihood</t>
  </si>
  <si>
    <t>Consequence</t>
  </si>
  <si>
    <t>Project Risks</t>
  </si>
  <si>
    <t>Site</t>
  </si>
  <si>
    <t>Scope</t>
  </si>
  <si>
    <t>Schedule</t>
  </si>
  <si>
    <t>Impact/Closures</t>
  </si>
  <si>
    <t>Financial Risks</t>
  </si>
  <si>
    <t>Project cost</t>
  </si>
  <si>
    <t>Program alignment (Financial)</t>
  </si>
  <si>
    <t>Capital funding/Financing</t>
  </si>
  <si>
    <t>Project contingency</t>
  </si>
  <si>
    <t>Cost escalation</t>
  </si>
  <si>
    <t>Operating costs</t>
  </si>
  <si>
    <t>Operating funding sources</t>
  </si>
  <si>
    <t>Financial security provisions</t>
  </si>
  <si>
    <t>Other financial</t>
  </si>
  <si>
    <t>Project Alignment</t>
  </si>
  <si>
    <t>Program alignment (Non-financial)</t>
  </si>
  <si>
    <t>Mass Timber</t>
  </si>
  <si>
    <t>Childcare</t>
  </si>
  <si>
    <t>Clean BC</t>
  </si>
  <si>
    <t>Labour objectives</t>
  </si>
  <si>
    <t>Indigenous relations &amp; engagement</t>
  </si>
  <si>
    <t>Other alignment risks</t>
  </si>
  <si>
    <t>Project Team Characteristics</t>
  </si>
  <si>
    <t>Project Structure</t>
  </si>
  <si>
    <t>Developer</t>
  </si>
  <si>
    <t>Governance structure</t>
  </si>
  <si>
    <t>Performance &amp; reporting</t>
  </si>
  <si>
    <t>Other project team risks</t>
  </si>
  <si>
    <t>Planning</t>
  </si>
  <si>
    <t>Design</t>
  </si>
  <si>
    <t>Cost consultant report</t>
  </si>
  <si>
    <t>Land Ownership</t>
  </si>
  <si>
    <t>Environmental</t>
  </si>
  <si>
    <t>Hazardous material</t>
  </si>
  <si>
    <t>Safety</t>
  </si>
  <si>
    <t>Zoning &amp; Permitting</t>
  </si>
  <si>
    <t>Impacted parties consultation</t>
  </si>
  <si>
    <t>Approvals</t>
  </si>
  <si>
    <t>Other site related risks</t>
  </si>
  <si>
    <t>Yes/No/n/a</t>
  </si>
  <si>
    <t>Yes/No/n/a/In progress</t>
  </si>
  <si>
    <t>Mortgable Interest Type</t>
  </si>
  <si>
    <t>% interest/ownership</t>
  </si>
  <si>
    <t>Building Ownership Type</t>
  </si>
  <si>
    <t>Zoning/Subdivision</t>
  </si>
  <si>
    <t>Non-Profit Society</t>
  </si>
  <si>
    <t>Yes</t>
  </si>
  <si>
    <t>n/a</t>
  </si>
  <si>
    <t>Fraser</t>
  </si>
  <si>
    <t>Freehold</t>
  </si>
  <si>
    <t>100% (Own or ≥60yr Lease)</t>
  </si>
  <si>
    <t>Not Required or Complete</t>
  </si>
  <si>
    <t xml:space="preserve">Families w/ low/moderate incomes </t>
  </si>
  <si>
    <t>Housing Co-op</t>
  </si>
  <si>
    <t>No</t>
  </si>
  <si>
    <t>Interior</t>
  </si>
  <si>
    <t>Leasehold (≥ 60 yrs)</t>
  </si>
  <si>
    <t>&lt;100%</t>
  </si>
  <si>
    <t>Strata</t>
  </si>
  <si>
    <t>Pending Approval</t>
  </si>
  <si>
    <t>Seniors w/ low/moderate incomes</t>
  </si>
  <si>
    <t>Municipal Housing Provider</t>
  </si>
  <si>
    <t>Northern</t>
  </si>
  <si>
    <t>Air Space Parcel</t>
  </si>
  <si>
    <t>In Progress</t>
  </si>
  <si>
    <t>People w/ Disabilities</t>
  </si>
  <si>
    <t>First Nations</t>
  </si>
  <si>
    <t>In progress</t>
  </si>
  <si>
    <t>Vancouver Coastal</t>
  </si>
  <si>
    <t>Planned, not started</t>
  </si>
  <si>
    <t>Women and women with children who are experiencing or at risk of violence</t>
  </si>
  <si>
    <t>Public/Private Partnership</t>
  </si>
  <si>
    <t>Vancouver Island</t>
  </si>
  <si>
    <t>Leasehold</t>
  </si>
  <si>
    <t>Youth, including those leaving the government care system</t>
  </si>
  <si>
    <t>Individuals leaving transitional or supportive housing</t>
  </si>
  <si>
    <t>Other groups consistent with CHF Program</t>
  </si>
  <si>
    <t>Schedule Status</t>
  </si>
  <si>
    <t>Budget</t>
  </si>
  <si>
    <t>Response Options</t>
  </si>
  <si>
    <t>Buidling Type</t>
  </si>
  <si>
    <t>Storeys</t>
  </si>
  <si>
    <t>Complete</t>
  </si>
  <si>
    <t>Early/On schedule</t>
  </si>
  <si>
    <t>Within 10% of budget</t>
  </si>
  <si>
    <t>Separate document included</t>
  </si>
  <si>
    <t>Significantly expanded from original plan</t>
  </si>
  <si>
    <t>Step 5 (part 9)</t>
  </si>
  <si>
    <t>Fully electric (GHGI ~1)</t>
  </si>
  <si>
    <t>Wood framed</t>
  </si>
  <si>
    <t>Unknown</t>
  </si>
  <si>
    <t>Surface</t>
  </si>
  <si>
    <t>0-3 months</t>
  </si>
  <si>
    <t>1-2 months delay</t>
  </si>
  <si>
    <t>11-20% over budget</t>
  </si>
  <si>
    <t>Responses in table below</t>
  </si>
  <si>
    <t>Maintained same scope as original plan</t>
  </si>
  <si>
    <t>Step 4</t>
  </si>
  <si>
    <r>
      <t xml:space="preserve">Low carbon (GHGI </t>
    </r>
    <r>
      <rPr>
        <sz val="11"/>
        <color theme="1"/>
        <rFont val="Calibri"/>
        <family val="2"/>
      </rPr>
      <t>≤</t>
    </r>
    <r>
      <rPr>
        <sz val="11"/>
        <color theme="1"/>
        <rFont val="Calibri"/>
        <family val="2"/>
        <scheme val="minor"/>
      </rPr>
      <t xml:space="preserve"> 3)</t>
    </r>
  </si>
  <si>
    <t>Concrete framed</t>
  </si>
  <si>
    <t>Below Grade</t>
  </si>
  <si>
    <t>4-6 months</t>
  </si>
  <si>
    <t>3-5 months delay</t>
  </si>
  <si>
    <t>21-40% over budget</t>
  </si>
  <si>
    <t>Significantly reduced from original plan</t>
  </si>
  <si>
    <t xml:space="preserve">Step 3 </t>
  </si>
  <si>
    <t>Moderate carbon (GHGI 4-6)</t>
  </si>
  <si>
    <t>One level below grade</t>
  </si>
  <si>
    <t>7-12 months</t>
  </si>
  <si>
    <t>6-11 months delay</t>
  </si>
  <si>
    <t>41-60% over budget</t>
  </si>
  <si>
    <t>Step 2</t>
  </si>
  <si>
    <r>
      <rPr>
        <sz val="11"/>
        <color theme="1"/>
        <rFont val="Arial"/>
        <family val="2"/>
      </rPr>
      <t>&gt;</t>
    </r>
    <r>
      <rPr>
        <sz val="11"/>
        <color theme="1"/>
        <rFont val="Calibri"/>
        <family val="2"/>
        <scheme val="minor"/>
      </rPr>
      <t>12 months</t>
    </r>
  </si>
  <si>
    <t>≥ 12 months delay</t>
  </si>
  <si>
    <t>≥ 61% over budget</t>
  </si>
  <si>
    <t>Basis of Cost per Sq Ft</t>
  </si>
  <si>
    <t xml:space="preserve">Equity/Financing </t>
  </si>
  <si>
    <t>Reviewer Results</t>
  </si>
  <si>
    <t>Amortization</t>
  </si>
  <si>
    <t>Risk</t>
  </si>
  <si>
    <t>Pass</t>
  </si>
  <si>
    <t>Likeihood</t>
  </si>
  <si>
    <t>Consquence</t>
  </si>
  <si>
    <t>Not yet applied</t>
  </si>
  <si>
    <t>Fail</t>
  </si>
  <si>
    <t>35-yr</t>
  </si>
  <si>
    <t>Self-estimate</t>
  </si>
  <si>
    <t>Incomplete - Fail</t>
  </si>
  <si>
    <t>50-yr (CMHC)</t>
  </si>
  <si>
    <t>Rare (1)</t>
  </si>
  <si>
    <t>Insignificant (1)</t>
  </si>
  <si>
    <t>Confirmed/Supported</t>
  </si>
  <si>
    <t>Pending (see comment)</t>
  </si>
  <si>
    <t>Unlikely (2)</t>
  </si>
  <si>
    <t>Minor (2)</t>
  </si>
  <si>
    <t>Quantity Surveyor</t>
  </si>
  <si>
    <t>Received</t>
  </si>
  <si>
    <t>Possible (3)</t>
  </si>
  <si>
    <t>Significant (3)</t>
  </si>
  <si>
    <t>General Contractor</t>
  </si>
  <si>
    <t>Likely (4)</t>
  </si>
  <si>
    <t>Major (4)</t>
  </si>
  <si>
    <t>Almost Certain (5)</t>
  </si>
  <si>
    <t>Catastrophic (5)</t>
  </si>
  <si>
    <r>
      <rPr>
        <sz val="11"/>
        <color theme="1"/>
        <rFont val="Calibri"/>
        <family val="2"/>
      </rPr>
      <t>≥</t>
    </r>
    <r>
      <rPr>
        <sz val="11"/>
        <color theme="1"/>
        <rFont val="Calibri"/>
        <family val="2"/>
        <scheme val="minor"/>
      </rPr>
      <t>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</si>
</sst>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_);_(* \(#,##0\);_(* &quot;-&quot;??_);_(@_)"/>
    <numFmt numFmtId="166" formatCode="&quot;$&quot;#,##0"/>
    <numFmt numFmtId="167" formatCode="0%;[Red]\(0%\)"/>
    <numFmt numFmtId="168" formatCode="0.0%"/>
  </numFmts>
  <fonts count="53">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theme="0" tint="-0.34998626667073579"/>
      <name val="Calibri"/>
      <family val="2"/>
      <scheme val="minor"/>
    </font>
    <font>
      <sz val="11"/>
      <color theme="1"/>
      <name val="Calibri"/>
      <family val="2"/>
    </font>
    <font>
      <sz val="11"/>
      <color theme="1"/>
      <name val="Arial"/>
      <family val="2"/>
    </font>
    <font>
      <sz val="11"/>
      <name val="Calibri"/>
      <family val="2"/>
      <scheme val="minor"/>
    </font>
    <font>
      <sz val="11"/>
      <color theme="0" tint="-0.34998626667073579"/>
      <name val="Calibri"/>
      <family val="2"/>
      <scheme val="minor"/>
    </font>
    <font>
      <i/>
      <sz val="11"/>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b/>
      <i/>
      <sz val="11"/>
      <color theme="1"/>
      <name val="Calibri"/>
      <family val="2"/>
      <scheme val="minor"/>
    </font>
    <font>
      <b/>
      <sz val="11"/>
      <name val="Calibri"/>
      <family val="2"/>
      <scheme val="minor"/>
    </font>
    <font>
      <b/>
      <sz val="11"/>
      <color rgb="FFFF0000"/>
      <name val="Calibri"/>
      <family val="2"/>
      <scheme val="minor"/>
    </font>
    <font>
      <sz val="11"/>
      <color rgb="FF000000"/>
      <name val="Calibri"/>
      <family val="2"/>
      <scheme val="minor"/>
    </font>
    <font>
      <i/>
      <sz val="11"/>
      <color rgb="FF000000"/>
      <name val="Calibri"/>
      <family val="2"/>
      <scheme val="minor"/>
    </font>
    <font>
      <sz val="11"/>
      <color theme="1"/>
      <name val="Calibri Light"/>
      <family val="2"/>
      <scheme val="major"/>
    </font>
    <font>
      <sz val="11"/>
      <color theme="0" tint="-0.34998626667073579"/>
      <name val="Calibri Light"/>
      <family val="2"/>
      <scheme val="major"/>
    </font>
    <font>
      <sz val="10"/>
      <name val="Myriad Pro"/>
      <family val="2"/>
    </font>
    <font>
      <b/>
      <i/>
      <sz val="11"/>
      <name val="Calibri"/>
      <family val="2"/>
      <scheme val="minor"/>
    </font>
    <font>
      <sz val="8"/>
      <name val="Calibri"/>
      <family val="2"/>
      <scheme val="minor"/>
    </font>
    <font>
      <sz val="10"/>
      <name val="Arial"/>
      <family val="2"/>
    </font>
    <font>
      <sz val="10"/>
      <name val="Calibri"/>
      <family val="2"/>
      <scheme val="minor"/>
    </font>
    <font>
      <b/>
      <sz val="14"/>
      <name val="Calibri"/>
      <family val="2"/>
      <scheme val="minor"/>
    </font>
    <font>
      <b/>
      <i/>
      <sz val="12"/>
      <name val="Calibri"/>
      <family val="2"/>
      <scheme val="minor"/>
    </font>
    <font>
      <b/>
      <sz val="10"/>
      <name val="Calibri"/>
      <family val="2"/>
      <scheme val="minor"/>
    </font>
    <font>
      <b/>
      <sz val="12"/>
      <name val="Calibri"/>
      <family val="2"/>
      <scheme val="minor"/>
    </font>
    <font>
      <b/>
      <sz val="18"/>
      <name val="Calibri"/>
      <family val="2"/>
      <scheme val="minor"/>
    </font>
    <font>
      <sz val="12"/>
      <name val="Calibri"/>
      <family val="2"/>
      <scheme val="minor"/>
    </font>
    <font>
      <sz val="10"/>
      <color theme="0"/>
      <name val="Calibri"/>
      <family val="2"/>
      <scheme val="minor"/>
    </font>
    <font>
      <sz val="12"/>
      <color theme="0"/>
      <name val="Calibri"/>
      <family val="2"/>
      <scheme val="minor"/>
    </font>
    <font>
      <i/>
      <sz val="10"/>
      <name val="Calibri"/>
      <family val="2"/>
      <scheme val="minor"/>
    </font>
    <font>
      <i/>
      <sz val="12"/>
      <name val="Calibri"/>
      <family val="2"/>
      <scheme val="minor"/>
    </font>
    <font>
      <i/>
      <sz val="12"/>
      <color theme="0" tint="-0.499984740745262"/>
      <name val="Calibri"/>
      <family val="2"/>
      <scheme val="minor"/>
    </font>
    <font>
      <u/>
      <sz val="12"/>
      <name val="Calibri"/>
      <family val="2"/>
      <scheme val="minor"/>
    </font>
    <font>
      <b/>
      <sz val="12"/>
      <color theme="0" tint="-0.34998626667073579"/>
      <name val="Calibri"/>
      <family val="2"/>
      <scheme val="minor"/>
    </font>
    <font>
      <b/>
      <sz val="16"/>
      <color theme="1"/>
      <name val="Calibri"/>
      <family val="2"/>
      <scheme val="minor"/>
    </font>
    <font>
      <b/>
      <sz val="14"/>
      <color theme="1"/>
      <name val="Calibri"/>
      <family val="2"/>
      <scheme val="minor"/>
    </font>
    <font>
      <b/>
      <sz val="12"/>
      <color theme="0" tint="-4.9989318521683403E-2"/>
      <name val="Calibri"/>
      <family val="2"/>
      <scheme val="minor"/>
    </font>
    <font>
      <sz val="11"/>
      <color theme="9" tint="0.79998168889431442"/>
      <name val="Calibri"/>
      <family val="2"/>
      <scheme val="minor"/>
    </font>
    <font>
      <sz val="11"/>
      <color theme="5" tint="0.79998168889431442"/>
      <name val="Calibri"/>
      <family val="2"/>
      <scheme val="minor"/>
    </font>
    <font>
      <sz val="16"/>
      <color theme="1"/>
      <name val="Calibri"/>
      <family val="2"/>
      <scheme val="minor"/>
    </font>
    <font>
      <sz val="10"/>
      <color indexed="8"/>
      <name val="Arial"/>
      <family val="2"/>
    </font>
    <font>
      <sz val="11"/>
      <color indexed="8"/>
      <name val="Calibri"/>
      <family val="2"/>
    </font>
    <font>
      <i/>
      <u/>
      <sz val="11"/>
      <color theme="1"/>
      <name val="Calibri"/>
      <family val="2"/>
      <scheme val="minor"/>
    </font>
    <font>
      <sz val="9"/>
      <color indexed="81"/>
      <name val="Tahoma"/>
      <family val="2"/>
    </font>
    <font>
      <sz val="10"/>
      <color theme="0" tint="-0.34998626667073579"/>
      <name val="Calibri"/>
      <family val="2"/>
      <scheme val="minor"/>
    </font>
    <font>
      <b/>
      <sz val="11"/>
      <color rgb="FF000000"/>
      <name val="Calibri"/>
      <scheme val="minor"/>
    </font>
    <font>
      <sz val="11"/>
      <color rgb="FF000000"/>
      <name val="Calibri"/>
      <scheme val="minor"/>
    </font>
  </fonts>
  <fills count="23">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rgb="FFFFFF00"/>
        <bgColor indexed="64"/>
      </patternFill>
    </fill>
  </fills>
  <borders count="6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double">
        <color theme="0" tint="-0.249977111117893"/>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double">
        <color theme="0" tint="-0.249977111117893"/>
      </top>
      <bottom/>
      <diagonal/>
    </border>
    <border>
      <left/>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theme="0" tint="-0.249977111117893"/>
      </left>
      <right style="thin">
        <color theme="0" tint="-0.249977111117893"/>
      </right>
      <top style="thin">
        <color theme="0" tint="-0.249977111117893"/>
      </top>
      <bottom style="double">
        <color theme="0" tint="-0.34998626667073579"/>
      </bottom>
      <diagonal/>
    </border>
    <border>
      <left style="thin">
        <color theme="0" tint="-0.249977111117893"/>
      </left>
      <right style="thin">
        <color theme="0" tint="-0.34998626667073579"/>
      </right>
      <top style="thin">
        <color theme="0" tint="-0.249977111117893"/>
      </top>
      <bottom style="thin">
        <color theme="0" tint="-0.249977111117893"/>
      </bottom>
      <diagonal/>
    </border>
    <border>
      <left style="thin">
        <color indexed="22"/>
      </left>
      <right style="thin">
        <color indexed="22"/>
      </right>
      <top style="thin">
        <color indexed="22"/>
      </top>
      <bottom style="thin">
        <color indexed="22"/>
      </bottom>
      <diagonal/>
    </border>
    <border>
      <left style="thin">
        <color theme="0" tint="-0.34998626667073579"/>
      </left>
      <right style="thin">
        <color theme="0" tint="-0.3499862666707357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25" fillId="0" borderId="0"/>
    <xf numFmtId="43" fontId="1" fillId="0" borderId="0" applyFont="0" applyFill="0" applyBorder="0" applyAlignment="0" applyProtection="0"/>
    <xf numFmtId="0" fontId="46" fillId="0" borderId="0"/>
  </cellStyleXfs>
  <cellXfs count="491">
    <xf numFmtId="0" fontId="0" fillId="0" borderId="0" xfId="0"/>
    <xf numFmtId="0" fontId="4" fillId="0" borderId="0" xfId="0" applyFont="1"/>
    <xf numFmtId="0" fontId="4" fillId="0" borderId="0" xfId="0" applyFont="1" applyAlignment="1">
      <alignment wrapText="1"/>
    </xf>
    <xf numFmtId="0" fontId="6" fillId="0" borderId="0" xfId="0" applyFont="1"/>
    <xf numFmtId="9" fontId="0" fillId="0" borderId="0" xfId="0" applyNumberFormat="1"/>
    <xf numFmtId="0" fontId="0" fillId="0" borderId="0" xfId="0" quotePrefix="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0" fillId="2" borderId="1" xfId="0" applyFill="1" applyBorder="1" applyAlignment="1">
      <alignment vertical="top"/>
    </xf>
    <xf numFmtId="0" fontId="0" fillId="0" borderId="1" xfId="0" applyBorder="1" applyAlignment="1">
      <alignment vertical="top"/>
    </xf>
    <xf numFmtId="0" fontId="10"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1" xfId="0" applyBorder="1" applyAlignment="1" applyProtection="1">
      <alignment vertical="top"/>
      <protection locked="0"/>
    </xf>
    <xf numFmtId="0" fontId="22" fillId="2" borderId="1" xfId="0" applyFont="1" applyFill="1" applyBorder="1" applyAlignment="1">
      <alignment horizontal="center" wrapText="1"/>
    </xf>
    <xf numFmtId="0" fontId="4" fillId="6" borderId="1" xfId="0" applyFont="1" applyFill="1" applyBorder="1" applyAlignment="1">
      <alignment vertical="top"/>
    </xf>
    <xf numFmtId="0" fontId="4" fillId="6" borderId="1" xfId="0" applyFont="1" applyFill="1" applyBorder="1" applyAlignment="1">
      <alignment vertical="top" wrapText="1"/>
    </xf>
    <xf numFmtId="0" fontId="16" fillId="0" borderId="1" xfId="0" applyFont="1" applyBorder="1" applyAlignment="1">
      <alignment vertical="top" wrapText="1"/>
    </xf>
    <xf numFmtId="0" fontId="26" fillId="0" borderId="0" xfId="2" applyFont="1"/>
    <xf numFmtId="0" fontId="27" fillId="0" borderId="0" xfId="2" applyFont="1"/>
    <xf numFmtId="0" fontId="27" fillId="0" borderId="0" xfId="2" applyFont="1" applyAlignment="1">
      <alignment horizontal="left" indent="5"/>
    </xf>
    <xf numFmtId="0" fontId="28" fillId="0" borderId="0" xfId="2" applyFont="1"/>
    <xf numFmtId="0" fontId="26" fillId="0" borderId="29" xfId="2" applyFont="1" applyBorder="1"/>
    <xf numFmtId="0" fontId="26" fillId="0" borderId="30" xfId="2" applyFont="1" applyBorder="1"/>
    <xf numFmtId="0" fontId="26" fillId="0" borderId="16" xfId="2" applyFont="1" applyBorder="1"/>
    <xf numFmtId="0" fontId="26" fillId="0" borderId="17" xfId="2" applyFont="1" applyBorder="1"/>
    <xf numFmtId="0" fontId="26" fillId="0" borderId="31" xfId="2" applyFont="1" applyBorder="1"/>
    <xf numFmtId="0" fontId="26" fillId="0" borderId="32" xfId="2" applyFont="1" applyBorder="1"/>
    <xf numFmtId="0" fontId="26" fillId="0" borderId="4" xfId="2" applyFont="1" applyBorder="1"/>
    <xf numFmtId="0" fontId="26" fillId="0" borderId="23" xfId="2" applyFont="1" applyBorder="1"/>
    <xf numFmtId="0" fontId="26" fillId="0" borderId="34" xfId="2" applyFont="1" applyBorder="1" applyAlignment="1">
      <alignment horizontal="left"/>
    </xf>
    <xf numFmtId="0" fontId="26" fillId="0" borderId="18" xfId="2" applyFont="1" applyBorder="1"/>
    <xf numFmtId="0" fontId="26" fillId="0" borderId="35" xfId="2" applyFont="1" applyBorder="1"/>
    <xf numFmtId="0" fontId="26" fillId="0" borderId="20" xfId="2" applyFont="1" applyBorder="1"/>
    <xf numFmtId="0" fontId="26" fillId="0" borderId="36" xfId="2" applyFont="1" applyBorder="1"/>
    <xf numFmtId="0" fontId="26" fillId="0" borderId="0" xfId="2" applyFont="1" applyAlignment="1">
      <alignment horizontal="left"/>
    </xf>
    <xf numFmtId="0" fontId="26" fillId="0" borderId="19" xfId="2" applyFont="1" applyBorder="1"/>
    <xf numFmtId="0" fontId="26" fillId="0" borderId="36" xfId="2" applyFont="1" applyBorder="1" applyAlignment="1">
      <alignment horizontal="center"/>
    </xf>
    <xf numFmtId="0" fontId="26" fillId="0" borderId="0" xfId="2" applyFont="1" applyAlignment="1">
      <alignment horizontal="center"/>
    </xf>
    <xf numFmtId="0" fontId="26" fillId="0" borderId="0" xfId="2" applyFont="1" applyAlignment="1">
      <alignment horizontal="right" indent="3"/>
    </xf>
    <xf numFmtId="0" fontId="26" fillId="0" borderId="22" xfId="2" applyFont="1" applyBorder="1"/>
    <xf numFmtId="0" fontId="26" fillId="0" borderId="21" xfId="2" applyFont="1" applyBorder="1"/>
    <xf numFmtId="0" fontId="26" fillId="7" borderId="23" xfId="2" applyFont="1" applyFill="1" applyBorder="1"/>
    <xf numFmtId="0" fontId="26" fillId="7" borderId="5" xfId="2" applyFont="1" applyFill="1" applyBorder="1"/>
    <xf numFmtId="0" fontId="29" fillId="7" borderId="3" xfId="2" applyFont="1" applyFill="1" applyBorder="1" applyAlignment="1">
      <alignment horizontal="right" wrapText="1"/>
    </xf>
    <xf numFmtId="0" fontId="29" fillId="2" borderId="32" xfId="2" applyFont="1" applyFill="1" applyBorder="1" applyAlignment="1">
      <alignment horizontal="center"/>
    </xf>
    <xf numFmtId="0" fontId="29" fillId="2" borderId="22" xfId="2" applyFont="1" applyFill="1" applyBorder="1" applyAlignment="1">
      <alignment horizontal="left"/>
    </xf>
    <xf numFmtId="0" fontId="26" fillId="2" borderId="22" xfId="2" applyFont="1" applyFill="1" applyBorder="1"/>
    <xf numFmtId="164" fontId="26" fillId="2" borderId="3" xfId="2" applyNumberFormat="1" applyFont="1" applyFill="1" applyBorder="1"/>
    <xf numFmtId="0" fontId="26" fillId="0" borderId="20" xfId="2" applyFont="1" applyBorder="1" applyAlignment="1">
      <alignment horizontal="center"/>
    </xf>
    <xf numFmtId="0" fontId="26" fillId="0" borderId="22" xfId="2" applyFont="1" applyBorder="1" applyAlignment="1">
      <alignment horizontal="center"/>
    </xf>
    <xf numFmtId="164" fontId="26" fillId="0" borderId="3" xfId="2" applyNumberFormat="1" applyFont="1" applyBorder="1"/>
    <xf numFmtId="0" fontId="26" fillId="0" borderId="4" xfId="2" applyFont="1" applyBorder="1" applyAlignment="1">
      <alignment horizontal="center"/>
    </xf>
    <xf numFmtId="0" fontId="26" fillId="0" borderId="23" xfId="2" applyFont="1" applyBorder="1" applyAlignment="1">
      <alignment horizontal="center"/>
    </xf>
    <xf numFmtId="0" fontId="26" fillId="0" borderId="16" xfId="2" applyFont="1" applyBorder="1" applyAlignment="1">
      <alignment horizontal="center"/>
    </xf>
    <xf numFmtId="0" fontId="29" fillId="2" borderId="34" xfId="2" applyFont="1" applyFill="1" applyBorder="1" applyAlignment="1">
      <alignment horizontal="center"/>
    </xf>
    <xf numFmtId="0" fontId="29" fillId="2" borderId="23" xfId="2" applyFont="1" applyFill="1" applyBorder="1" applyAlignment="1">
      <alignment horizontal="left"/>
    </xf>
    <xf numFmtId="0" fontId="26" fillId="2" borderId="23" xfId="2" applyFont="1" applyFill="1" applyBorder="1"/>
    <xf numFmtId="0" fontId="26" fillId="0" borderId="23" xfId="2" applyFont="1" applyBorder="1" applyAlignment="1">
      <alignment horizontal="left" indent="2"/>
    </xf>
    <xf numFmtId="0" fontId="26" fillId="0" borderId="0" xfId="2" applyFont="1" applyAlignment="1">
      <alignment horizontal="left" indent="2"/>
    </xf>
    <xf numFmtId="0" fontId="26" fillId="0" borderId="34" xfId="2" applyFont="1" applyBorder="1" applyAlignment="1">
      <alignment horizontal="center"/>
    </xf>
    <xf numFmtId="0" fontId="29" fillId="2" borderId="38" xfId="2" applyFont="1" applyFill="1" applyBorder="1" applyAlignment="1">
      <alignment horizontal="center"/>
    </xf>
    <xf numFmtId="0" fontId="29" fillId="2" borderId="0" xfId="2" applyFont="1" applyFill="1" applyAlignment="1">
      <alignment horizontal="left"/>
    </xf>
    <xf numFmtId="0" fontId="26" fillId="2" borderId="0" xfId="2" applyFont="1" applyFill="1"/>
    <xf numFmtId="0" fontId="26" fillId="0" borderId="38" xfId="2" applyFont="1" applyBorder="1" applyAlignment="1">
      <alignment horizontal="center"/>
    </xf>
    <xf numFmtId="0" fontId="26" fillId="0" borderId="34" xfId="2" applyFont="1" applyBorder="1"/>
    <xf numFmtId="0" fontId="29" fillId="0" borderId="23" xfId="2" applyFont="1" applyBorder="1"/>
    <xf numFmtId="164" fontId="29" fillId="0" borderId="3" xfId="2" applyNumberFormat="1" applyFont="1" applyBorder="1"/>
    <xf numFmtId="0" fontId="26" fillId="0" borderId="5" xfId="2" applyFont="1" applyBorder="1"/>
    <xf numFmtId="0" fontId="30" fillId="0" borderId="0" xfId="2" applyFont="1"/>
    <xf numFmtId="0" fontId="26" fillId="0" borderId="38" xfId="2" applyFont="1" applyBorder="1"/>
    <xf numFmtId="0" fontId="26" fillId="0" borderId="40" xfId="2" applyFont="1" applyBorder="1"/>
    <xf numFmtId="0" fontId="26" fillId="0" borderId="41" xfId="2" applyFont="1" applyBorder="1"/>
    <xf numFmtId="0" fontId="30" fillId="9" borderId="36" xfId="2" applyFont="1" applyFill="1" applyBorder="1"/>
    <xf numFmtId="0" fontId="32" fillId="0" borderId="0" xfId="2" applyFont="1"/>
    <xf numFmtId="0" fontId="32" fillId="0" borderId="48" xfId="2" applyFont="1" applyBorder="1"/>
    <xf numFmtId="165" fontId="32" fillId="0" borderId="45" xfId="2" applyNumberFormat="1" applyFont="1" applyBorder="1" applyProtection="1">
      <protection locked="0"/>
    </xf>
    <xf numFmtId="0" fontId="32" fillId="0" borderId="43" xfId="2" applyFont="1" applyBorder="1" applyProtection="1">
      <protection locked="0"/>
    </xf>
    <xf numFmtId="0" fontId="34" fillId="0" borderId="0" xfId="2" applyFont="1"/>
    <xf numFmtId="0" fontId="30" fillId="9" borderId="36" xfId="2" applyFont="1" applyFill="1" applyBorder="1" applyAlignment="1">
      <alignment wrapText="1"/>
    </xf>
    <xf numFmtId="165" fontId="32" fillId="0" borderId="45" xfId="2" applyNumberFormat="1" applyFont="1" applyBorder="1"/>
    <xf numFmtId="0" fontId="32" fillId="0" borderId="43" xfId="2" applyFont="1" applyBorder="1"/>
    <xf numFmtId="0" fontId="30" fillId="0" borderId="0" xfId="2" applyFont="1" applyAlignment="1">
      <alignment wrapText="1"/>
    </xf>
    <xf numFmtId="165" fontId="32" fillId="0" borderId="0" xfId="2" applyNumberFormat="1" applyFont="1" applyProtection="1">
      <protection locked="0"/>
    </xf>
    <xf numFmtId="0" fontId="32" fillId="0" borderId="0" xfId="2" applyFont="1" applyProtection="1">
      <protection locked="0"/>
    </xf>
    <xf numFmtId="0" fontId="29" fillId="0" borderId="36" xfId="2" applyFont="1" applyBorder="1" applyAlignment="1">
      <alignment wrapText="1"/>
    </xf>
    <xf numFmtId="165" fontId="30" fillId="9" borderId="36" xfId="2" applyNumberFormat="1" applyFont="1" applyFill="1" applyBorder="1" applyAlignment="1">
      <alignment horizontal="center" wrapText="1"/>
    </xf>
    <xf numFmtId="0" fontId="30" fillId="9" borderId="36" xfId="2" applyFont="1" applyFill="1" applyBorder="1" applyAlignment="1">
      <alignment horizontal="center" wrapText="1"/>
    </xf>
    <xf numFmtId="0" fontId="32" fillId="0" borderId="0" xfId="2" applyFont="1" applyAlignment="1">
      <alignment horizontal="center"/>
    </xf>
    <xf numFmtId="49" fontId="32" fillId="9" borderId="36" xfId="2" applyNumberFormat="1" applyFont="1" applyFill="1" applyBorder="1"/>
    <xf numFmtId="49" fontId="30" fillId="9" borderId="36" xfId="2" applyNumberFormat="1" applyFont="1" applyFill="1" applyBorder="1"/>
    <xf numFmtId="165" fontId="30" fillId="8" borderId="36" xfId="2" applyNumberFormat="1" applyFont="1" applyFill="1" applyBorder="1" applyAlignment="1">
      <alignment horizontal="center"/>
    </xf>
    <xf numFmtId="0" fontId="32" fillId="0" borderId="49" xfId="2" applyFont="1" applyBorder="1" applyProtection="1">
      <protection locked="0"/>
    </xf>
    <xf numFmtId="49" fontId="30" fillId="0" borderId="36" xfId="2" applyNumberFormat="1" applyFont="1" applyBorder="1" applyAlignment="1">
      <alignment horizontal="center"/>
    </xf>
    <xf numFmtId="165" fontId="32" fillId="8" borderId="36" xfId="2" applyNumberFormat="1" applyFont="1" applyFill="1" applyBorder="1"/>
    <xf numFmtId="0" fontId="32" fillId="0" borderId="41" xfId="2" applyFont="1" applyBorder="1" applyProtection="1">
      <protection locked="0"/>
    </xf>
    <xf numFmtId="0" fontId="32" fillId="0" borderId="36" xfId="2" applyFont="1" applyBorder="1" applyProtection="1">
      <protection locked="0"/>
    </xf>
    <xf numFmtId="0" fontId="35" fillId="0" borderId="36" xfId="2" applyFont="1" applyBorder="1"/>
    <xf numFmtId="49" fontId="36" fillId="9" borderId="36" xfId="2" applyNumberFormat="1" applyFont="1" applyFill="1" applyBorder="1"/>
    <xf numFmtId="49" fontId="28" fillId="9" borderId="36" xfId="2" applyNumberFormat="1" applyFont="1" applyFill="1" applyBorder="1" applyAlignment="1">
      <alignment horizontal="left"/>
    </xf>
    <xf numFmtId="165" fontId="36" fillId="8" borderId="36" xfId="2" applyNumberFormat="1" applyFont="1" applyFill="1" applyBorder="1"/>
    <xf numFmtId="0" fontId="37" fillId="0" borderId="36" xfId="2" applyFont="1" applyBorder="1" applyProtection="1">
      <protection locked="0"/>
    </xf>
    <xf numFmtId="0" fontId="36" fillId="0" borderId="0" xfId="2" applyFont="1" applyProtection="1">
      <protection locked="0"/>
    </xf>
    <xf numFmtId="165" fontId="36" fillId="0" borderId="36" xfId="2" applyNumberFormat="1" applyFont="1" applyBorder="1"/>
    <xf numFmtId="0" fontId="35" fillId="0" borderId="0" xfId="2" applyFont="1"/>
    <xf numFmtId="165" fontId="30" fillId="0" borderId="36" xfId="2" applyNumberFormat="1" applyFont="1" applyBorder="1" applyAlignment="1">
      <alignment horizontal="center"/>
    </xf>
    <xf numFmtId="165" fontId="32" fillId="0" borderId="36" xfId="2" applyNumberFormat="1" applyFont="1" applyBorder="1" applyProtection="1">
      <protection locked="0"/>
    </xf>
    <xf numFmtId="0" fontId="32" fillId="0" borderId="44" xfId="2" applyFont="1" applyBorder="1" applyProtection="1">
      <protection locked="0"/>
    </xf>
    <xf numFmtId="49" fontId="28" fillId="9" borderId="36" xfId="2" applyNumberFormat="1" applyFont="1" applyFill="1" applyBorder="1"/>
    <xf numFmtId="165" fontId="36" fillId="8" borderId="36" xfId="2" applyNumberFormat="1" applyFont="1" applyFill="1" applyBorder="1" applyAlignment="1">
      <alignment horizontal="right"/>
    </xf>
    <xf numFmtId="165" fontId="36" fillId="0" borderId="36" xfId="2" applyNumberFormat="1" applyFont="1" applyBorder="1" applyAlignment="1">
      <alignment horizontal="right"/>
    </xf>
    <xf numFmtId="49" fontId="32" fillId="9" borderId="44" xfId="2" applyNumberFormat="1" applyFont="1" applyFill="1" applyBorder="1"/>
    <xf numFmtId="165" fontId="32" fillId="0" borderId="44" xfId="2" applyNumberFormat="1" applyFont="1" applyBorder="1" applyProtection="1">
      <protection locked="0"/>
    </xf>
    <xf numFmtId="49" fontId="36" fillId="0" borderId="0" xfId="2" applyNumberFormat="1" applyFont="1" applyAlignment="1" applyProtection="1">
      <alignment textRotation="3"/>
      <protection locked="0"/>
    </xf>
    <xf numFmtId="165" fontId="26" fillId="0" borderId="36" xfId="2" applyNumberFormat="1" applyFont="1" applyBorder="1" applyProtection="1">
      <protection locked="0"/>
    </xf>
    <xf numFmtId="0" fontId="29" fillId="0" borderId="36" xfId="2" applyFont="1" applyBorder="1"/>
    <xf numFmtId="0" fontId="30" fillId="0" borderId="0" xfId="2" applyFont="1" applyProtection="1">
      <protection locked="0"/>
    </xf>
    <xf numFmtId="165" fontId="30" fillId="0" borderId="36" xfId="2" applyNumberFormat="1" applyFont="1" applyBorder="1" applyAlignment="1">
      <alignment horizontal="right"/>
    </xf>
    <xf numFmtId="0" fontId="29" fillId="0" borderId="0" xfId="2" applyFont="1"/>
    <xf numFmtId="0" fontId="35" fillId="0" borderId="48" xfId="2" applyFont="1" applyBorder="1"/>
    <xf numFmtId="49" fontId="36" fillId="9" borderId="50" xfId="2" applyNumberFormat="1" applyFont="1" applyFill="1" applyBorder="1"/>
    <xf numFmtId="49" fontId="28" fillId="9" borderId="50" xfId="2" applyNumberFormat="1" applyFont="1" applyFill="1" applyBorder="1" applyAlignment="1">
      <alignment horizontal="left"/>
    </xf>
    <xf numFmtId="165" fontId="36" fillId="8" borderId="50" xfId="2" applyNumberFormat="1" applyFont="1" applyFill="1" applyBorder="1"/>
    <xf numFmtId="165" fontId="36" fillId="0" borderId="50" xfId="2" applyNumberFormat="1" applyFont="1" applyBorder="1"/>
    <xf numFmtId="0" fontId="29" fillId="0" borderId="48" xfId="2" applyFont="1" applyBorder="1"/>
    <xf numFmtId="49" fontId="30" fillId="9" borderId="51" xfId="2" applyNumberFormat="1" applyFont="1" applyFill="1" applyBorder="1"/>
    <xf numFmtId="49" fontId="30" fillId="9" borderId="51" xfId="2" applyNumberFormat="1" applyFont="1" applyFill="1" applyBorder="1" applyAlignment="1">
      <alignment horizontal="left"/>
    </xf>
    <xf numFmtId="165" fontId="30" fillId="8" borderId="51" xfId="2" applyNumberFormat="1" applyFont="1" applyFill="1" applyBorder="1"/>
    <xf numFmtId="0" fontId="37" fillId="0" borderId="51" xfId="2" applyFont="1" applyBorder="1" applyProtection="1">
      <protection locked="0"/>
    </xf>
    <xf numFmtId="0" fontId="29" fillId="0" borderId="37" xfId="2" applyFont="1" applyBorder="1"/>
    <xf numFmtId="165" fontId="30" fillId="0" borderId="51" xfId="2" applyNumberFormat="1" applyFont="1" applyBorder="1"/>
    <xf numFmtId="0" fontId="30" fillId="0" borderId="37" xfId="2" applyFont="1" applyBorder="1" applyProtection="1">
      <protection locked="0"/>
    </xf>
    <xf numFmtId="0" fontId="26" fillId="0" borderId="48" xfId="2" applyFont="1" applyBorder="1"/>
    <xf numFmtId="49" fontId="26" fillId="0" borderId="0" xfId="2" applyNumberFormat="1" applyFont="1"/>
    <xf numFmtId="49" fontId="26" fillId="0" borderId="0" xfId="2" applyNumberFormat="1" applyFont="1" applyAlignment="1">
      <alignment horizontal="left" indent="3"/>
    </xf>
    <xf numFmtId="165" fontId="26" fillId="0" borderId="0" xfId="2" applyNumberFormat="1" applyFont="1"/>
    <xf numFmtId="0" fontId="29" fillId="0" borderId="0" xfId="2" applyFont="1" applyAlignment="1">
      <alignment horizontal="center"/>
    </xf>
    <xf numFmtId="49" fontId="30" fillId="0" borderId="0" xfId="2" applyNumberFormat="1" applyFont="1"/>
    <xf numFmtId="49" fontId="32" fillId="0" borderId="0" xfId="2" applyNumberFormat="1" applyFont="1"/>
    <xf numFmtId="49" fontId="32" fillId="0" borderId="0" xfId="2" applyNumberFormat="1" applyFont="1" applyAlignment="1">
      <alignment horizontal="left" indent="3"/>
    </xf>
    <xf numFmtId="165" fontId="32" fillId="0" borderId="0" xfId="2" applyNumberFormat="1" applyFont="1"/>
    <xf numFmtId="0" fontId="30" fillId="0" borderId="0" xfId="2" applyFont="1" applyAlignment="1">
      <alignment horizontal="center"/>
    </xf>
    <xf numFmtId="165" fontId="30" fillId="0" borderId="49" xfId="2" applyNumberFormat="1" applyFont="1" applyBorder="1" applyAlignment="1">
      <alignment horizontal="center"/>
    </xf>
    <xf numFmtId="49" fontId="32" fillId="0" borderId="0" xfId="2" applyNumberFormat="1" applyFont="1" applyProtection="1">
      <protection locked="0"/>
    </xf>
    <xf numFmtId="49" fontId="32" fillId="0" borderId="40" xfId="2" applyNumberFormat="1" applyFont="1" applyBorder="1" applyProtection="1">
      <protection locked="0"/>
    </xf>
    <xf numFmtId="0" fontId="26" fillId="0" borderId="41" xfId="2" applyFont="1" applyBorder="1" applyProtection="1">
      <protection locked="0"/>
    </xf>
    <xf numFmtId="0" fontId="26" fillId="0" borderId="44" xfId="2" applyFont="1" applyBorder="1" applyProtection="1">
      <protection locked="0"/>
    </xf>
    <xf numFmtId="0" fontId="36" fillId="0" borderId="36" xfId="2" applyFont="1" applyBorder="1" applyProtection="1">
      <protection locked="0"/>
    </xf>
    <xf numFmtId="0" fontId="36" fillId="0" borderId="50" xfId="2" applyFont="1" applyBorder="1" applyProtection="1">
      <protection locked="0"/>
    </xf>
    <xf numFmtId="0" fontId="4" fillId="6" borderId="0" xfId="0" applyFont="1" applyFill="1"/>
    <xf numFmtId="0" fontId="0" fillId="6" borderId="0" xfId="0" applyFill="1"/>
    <xf numFmtId="0" fontId="0" fillId="2" borderId="0" xfId="0" applyFill="1"/>
    <xf numFmtId="0" fontId="3" fillId="0" borderId="0" xfId="0" applyFont="1"/>
    <xf numFmtId="0" fontId="0" fillId="0" borderId="1" xfId="0" applyBorder="1"/>
    <xf numFmtId="0" fontId="2" fillId="3" borderId="0" xfId="0" applyFont="1" applyFill="1"/>
    <xf numFmtId="0" fontId="9" fillId="0" borderId="0" xfId="0" applyFont="1"/>
    <xf numFmtId="0" fontId="0" fillId="0" borderId="3" xfId="0" applyBorder="1"/>
    <xf numFmtId="0" fontId="0" fillId="0" borderId="28" xfId="0" applyBorder="1"/>
    <xf numFmtId="0" fontId="10" fillId="0" borderId="0" xfId="0" applyFont="1"/>
    <xf numFmtId="0" fontId="0" fillId="0" borderId="0" xfId="0" applyAlignment="1">
      <alignment horizontal="center"/>
    </xf>
    <xf numFmtId="0" fontId="9" fillId="0" borderId="3" xfId="0" quotePrefix="1" applyFont="1" applyBorder="1" applyAlignment="1">
      <alignment horizontal="left" wrapText="1"/>
    </xf>
    <xf numFmtId="0" fontId="14" fillId="0" borderId="0" xfId="0" applyFont="1"/>
    <xf numFmtId="0" fontId="9" fillId="0" borderId="8" xfId="0" quotePrefix="1" applyFont="1" applyBorder="1" applyAlignment="1">
      <alignment horizontal="left" wrapText="1"/>
    </xf>
    <xf numFmtId="0" fontId="9" fillId="0" borderId="1" xfId="0" quotePrefix="1" applyFont="1" applyBorder="1" applyAlignment="1">
      <alignment horizontal="left" wrapText="1"/>
    </xf>
    <xf numFmtId="0" fontId="9" fillId="0" borderId="2" xfId="0" quotePrefix="1" applyFont="1" applyBorder="1" applyAlignment="1">
      <alignment horizontal="left" wrapText="1"/>
    </xf>
    <xf numFmtId="0" fontId="0" fillId="0" borderId="3" xfId="0" applyBorder="1" applyAlignment="1">
      <alignment horizontal="left" indent="1"/>
    </xf>
    <xf numFmtId="0" fontId="12" fillId="0" borderId="8" xfId="0" applyFont="1" applyBorder="1" applyAlignment="1">
      <alignment horizontal="left" indent="1"/>
    </xf>
    <xf numFmtId="0" fontId="0" fillId="0" borderId="7" xfId="0" applyBorder="1"/>
    <xf numFmtId="0" fontId="9" fillId="0" borderId="1" xfId="0" applyFont="1" applyBorder="1"/>
    <xf numFmtId="0" fontId="0" fillId="0" borderId="6" xfId="0" applyBorder="1"/>
    <xf numFmtId="0" fontId="0" fillId="6" borderId="0" xfId="0" applyFill="1" applyAlignment="1">
      <alignment horizontal="center"/>
    </xf>
    <xf numFmtId="0" fontId="3" fillId="6" borderId="0" xfId="0" applyFont="1" applyFill="1" applyAlignment="1">
      <alignment horizontal="center"/>
    </xf>
    <xf numFmtId="0" fontId="0" fillId="0" borderId="10" xfId="0" applyBorder="1"/>
    <xf numFmtId="0" fontId="0" fillId="0" borderId="13" xfId="0" applyBorder="1" applyAlignment="1">
      <alignment wrapText="1"/>
    </xf>
    <xf numFmtId="0" fontId="0" fillId="0" borderId="14" xfId="0" applyBorder="1" applyAlignment="1">
      <alignment wrapText="1"/>
    </xf>
    <xf numFmtId="0" fontId="0" fillId="0" borderId="8" xfId="0" applyBorder="1"/>
    <xf numFmtId="9" fontId="0" fillId="0" borderId="7" xfId="0" applyNumberFormat="1" applyBorder="1"/>
    <xf numFmtId="9" fontId="0" fillId="0" borderId="6" xfId="0" applyNumberFormat="1" applyBorder="1"/>
    <xf numFmtId="0" fontId="9" fillId="0" borderId="10" xfId="0" applyFont="1" applyBorder="1"/>
    <xf numFmtId="9" fontId="0" fillId="0" borderId="13" xfId="0" applyNumberFormat="1" applyBorder="1"/>
    <xf numFmtId="0" fontId="0" fillId="5" borderId="8" xfId="0" applyFill="1" applyBorder="1"/>
    <xf numFmtId="0" fontId="2" fillId="3" borderId="8" xfId="0" applyFont="1" applyFill="1" applyBorder="1"/>
    <xf numFmtId="0" fontId="0" fillId="0" borderId="10" xfId="0" applyBorder="1" applyAlignment="1">
      <alignment wrapText="1"/>
    </xf>
    <xf numFmtId="9" fontId="0" fillId="0" borderId="8" xfId="0" applyNumberFormat="1" applyBorder="1"/>
    <xf numFmtId="9" fontId="0" fillId="0" borderId="1" xfId="0" applyNumberFormat="1" applyBorder="1"/>
    <xf numFmtId="9" fontId="0" fillId="0" borderId="10" xfId="0" applyNumberFormat="1" applyBorder="1"/>
    <xf numFmtId="0" fontId="0" fillId="4" borderId="0" xfId="0" applyFill="1"/>
    <xf numFmtId="0" fontId="4" fillId="6" borderId="1" xfId="0" applyFont="1" applyFill="1" applyBorder="1"/>
    <xf numFmtId="0" fontId="9" fillId="4" borderId="0" xfId="0" applyFont="1" applyFill="1"/>
    <xf numFmtId="0" fontId="0" fillId="4" borderId="1" xfId="0" applyFill="1" applyBorder="1" applyAlignment="1">
      <alignment horizontal="left"/>
    </xf>
    <xf numFmtId="9" fontId="5" fillId="3" borderId="8" xfId="1" applyFont="1" applyFill="1" applyBorder="1" applyAlignment="1" applyProtection="1">
      <alignment horizontal="center"/>
    </xf>
    <xf numFmtId="0" fontId="0" fillId="4" borderId="1" xfId="0" applyFill="1" applyBorder="1"/>
    <xf numFmtId="0" fontId="0" fillId="5" borderId="1" xfId="0" applyFill="1" applyBorder="1"/>
    <xf numFmtId="9" fontId="2" fillId="3" borderId="8" xfId="0" applyNumberFormat="1" applyFont="1" applyFill="1" applyBorder="1" applyAlignment="1">
      <alignment horizontal="center"/>
    </xf>
    <xf numFmtId="0" fontId="0" fillId="0" borderId="0" xfId="0" applyAlignment="1">
      <alignment horizontal="left"/>
    </xf>
    <xf numFmtId="0" fontId="3" fillId="0" borderId="0" xfId="0" applyFont="1" applyAlignment="1">
      <alignment horizontal="center"/>
    </xf>
    <xf numFmtId="0" fontId="4" fillId="6" borderId="0" xfId="0" applyFont="1" applyFill="1" applyAlignment="1">
      <alignment horizontal="left"/>
    </xf>
    <xf numFmtId="0" fontId="4" fillId="6" borderId="0" xfId="0" applyFont="1" applyFill="1" applyAlignment="1">
      <alignment horizontal="center"/>
    </xf>
    <xf numFmtId="0" fontId="17" fillId="6" borderId="0" xfId="0" applyFont="1" applyFill="1" applyAlignment="1">
      <alignment horizontal="center"/>
    </xf>
    <xf numFmtId="0" fontId="16" fillId="0" borderId="14" xfId="0" applyFont="1" applyBorder="1"/>
    <xf numFmtId="0" fontId="9" fillId="0" borderId="14" xfId="0" applyFont="1" applyBorder="1"/>
    <xf numFmtId="0" fontId="0" fillId="0" borderId="15" xfId="0" applyBorder="1"/>
    <xf numFmtId="0" fontId="4" fillId="0" borderId="3" xfId="0" applyFont="1" applyBorder="1"/>
    <xf numFmtId="0" fontId="10" fillId="3" borderId="15" xfId="0" applyFont="1" applyFill="1" applyBorder="1"/>
    <xf numFmtId="0" fontId="0" fillId="0" borderId="3" xfId="0" applyBorder="1" applyAlignment="1">
      <alignment wrapText="1"/>
    </xf>
    <xf numFmtId="0" fontId="9" fillId="0" borderId="3" xfId="0" applyFont="1" applyBorder="1"/>
    <xf numFmtId="0" fontId="11" fillId="0" borderId="0" xfId="0" applyFont="1" applyAlignment="1">
      <alignment wrapText="1"/>
    </xf>
    <xf numFmtId="0" fontId="9" fillId="0" borderId="0" xfId="0" applyFont="1" applyAlignment="1">
      <alignment wrapText="1"/>
    </xf>
    <xf numFmtId="0" fontId="21" fillId="0" borderId="0" xfId="0" applyFont="1"/>
    <xf numFmtId="0" fontId="20" fillId="0" borderId="0" xfId="0" applyFont="1"/>
    <xf numFmtId="0" fontId="12" fillId="0" borderId="10" xfId="0" applyFont="1" applyBorder="1" applyAlignment="1">
      <alignment wrapText="1"/>
    </xf>
    <xf numFmtId="0" fontId="0" fillId="0" borderId="8" xfId="0"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wrapText="1" indent="1"/>
    </xf>
    <xf numFmtId="0" fontId="11" fillId="0" borderId="0" xfId="0" applyFont="1"/>
    <xf numFmtId="0" fontId="0" fillId="0" borderId="12" xfId="0" applyBorder="1"/>
    <xf numFmtId="0" fontId="13" fillId="0" borderId="0" xfId="0" applyFont="1"/>
    <xf numFmtId="0" fontId="0" fillId="0" borderId="2" xfId="0" applyBorder="1" applyAlignment="1">
      <alignment wrapText="1"/>
    </xf>
    <xf numFmtId="0" fontId="12" fillId="0" borderId="0" xfId="0" applyFont="1"/>
    <xf numFmtId="0" fontId="4" fillId="6" borderId="2" xfId="0" applyFont="1" applyFill="1" applyBorder="1"/>
    <xf numFmtId="0" fontId="9" fillId="0" borderId="0" xfId="0" applyFont="1" applyAlignment="1">
      <alignment horizontal="left" vertical="top" wrapText="1" indent="1"/>
    </xf>
    <xf numFmtId="0" fontId="12" fillId="6" borderId="0" xfId="0" applyFont="1" applyFill="1"/>
    <xf numFmtId="0" fontId="18" fillId="0" borderId="0" xfId="0" applyFont="1" applyAlignment="1">
      <alignment vertical="center" wrapText="1"/>
    </xf>
    <xf numFmtId="0" fontId="18" fillId="6" borderId="0" xfId="0" applyFont="1" applyFill="1" applyAlignment="1">
      <alignment vertical="center" wrapText="1"/>
    </xf>
    <xf numFmtId="0" fontId="4" fillId="6" borderId="0" xfId="0" applyFont="1" applyFill="1" applyAlignment="1">
      <alignment horizontal="left" vertical="top"/>
    </xf>
    <xf numFmtId="0" fontId="0" fillId="6" borderId="0" xfId="0" applyFill="1" applyAlignment="1">
      <alignment horizontal="left" vertical="top"/>
    </xf>
    <xf numFmtId="0" fontId="0" fillId="0" borderId="0" xfId="0" applyAlignment="1">
      <alignment horizontal="left" vertical="top"/>
    </xf>
    <xf numFmtId="0" fontId="3" fillId="0" borderId="0" xfId="0" applyFont="1" applyAlignment="1">
      <alignment wrapText="1"/>
    </xf>
    <xf numFmtId="0" fontId="0" fillId="0" borderId="6"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xf>
    <xf numFmtId="0" fontId="0" fillId="0" borderId="3" xfId="0" applyBorder="1" applyAlignment="1">
      <alignment vertical="center" wrapText="1"/>
    </xf>
    <xf numFmtId="0" fontId="5" fillId="3" borderId="3" xfId="0" applyFont="1" applyFill="1" applyBorder="1"/>
    <xf numFmtId="0" fontId="9" fillId="0" borderId="3" xfId="0" applyFont="1" applyBorder="1" applyAlignment="1">
      <alignment vertical="top" wrapText="1"/>
    </xf>
    <xf numFmtId="0" fontId="11" fillId="6" borderId="0" xfId="0" applyFont="1" applyFill="1"/>
    <xf numFmtId="0" fontId="3" fillId="6" borderId="0" xfId="0" applyFont="1" applyFill="1"/>
    <xf numFmtId="0" fontId="0" fillId="0" borderId="1" xfId="0" applyBorder="1" applyAlignment="1">
      <alignment wrapText="1"/>
    </xf>
    <xf numFmtId="0" fontId="0" fillId="0" borderId="3" xfId="0" applyBorder="1" applyAlignment="1">
      <alignment horizontal="left" vertical="top"/>
    </xf>
    <xf numFmtId="0" fontId="4" fillId="6" borderId="0" xfId="0" applyFont="1" applyFill="1" applyAlignment="1">
      <alignment vertical="top"/>
    </xf>
    <xf numFmtId="0" fontId="17" fillId="0" borderId="0" xfId="0" applyFont="1"/>
    <xf numFmtId="0" fontId="9" fillId="0" borderId="3" xfId="0" quotePrefix="1" applyFont="1" applyBorder="1"/>
    <xf numFmtId="0" fontId="10" fillId="0" borderId="1" xfId="0" applyFont="1" applyBorder="1" applyProtection="1">
      <protection locked="0"/>
    </xf>
    <xf numFmtId="0" fontId="4" fillId="0" borderId="0" xfId="0" applyFont="1" applyAlignment="1">
      <alignment horizontal="left" vertical="top"/>
    </xf>
    <xf numFmtId="0" fontId="0" fillId="0" borderId="1" xfId="0" applyBorder="1" applyProtection="1">
      <protection locked="0"/>
    </xf>
    <xf numFmtId="0" fontId="0" fillId="0" borderId="1" xfId="0" applyBorder="1" applyAlignment="1" applyProtection="1">
      <alignment wrapText="1"/>
      <protection locked="0"/>
    </xf>
    <xf numFmtId="164" fontId="26" fillId="0" borderId="3" xfId="2" applyNumberFormat="1" applyFont="1" applyBorder="1" applyProtection="1">
      <protection locked="0"/>
    </xf>
    <xf numFmtId="164" fontId="26" fillId="0" borderId="3" xfId="2" applyNumberFormat="1" applyFont="1" applyBorder="1" applyAlignment="1" applyProtection="1">
      <alignment horizontal="left" indent="2"/>
      <protection locked="0"/>
    </xf>
    <xf numFmtId="0" fontId="0" fillId="0" borderId="0" xfId="0" applyProtection="1">
      <protection locked="0"/>
    </xf>
    <xf numFmtId="0" fontId="4" fillId="0" borderId="0" xfId="0" applyFont="1" applyProtection="1">
      <protection locked="0"/>
    </xf>
    <xf numFmtId="0" fontId="4" fillId="0" borderId="36" xfId="0" applyFont="1" applyBorder="1"/>
    <xf numFmtId="0" fontId="41" fillId="0" borderId="0" xfId="0" applyFont="1"/>
    <xf numFmtId="0" fontId="42" fillId="12" borderId="36" xfId="0" applyFont="1" applyFill="1" applyBorder="1"/>
    <xf numFmtId="0" fontId="42" fillId="12" borderId="36" xfId="0" applyFont="1" applyFill="1" applyBorder="1" applyAlignment="1">
      <alignment horizontal="center" wrapText="1"/>
    </xf>
    <xf numFmtId="0" fontId="42" fillId="13" borderId="36" xfId="0" applyFont="1" applyFill="1" applyBorder="1" applyAlignment="1">
      <alignment horizontal="center" wrapText="1"/>
    </xf>
    <xf numFmtId="0" fontId="42" fillId="14" borderId="36" xfId="0" applyFont="1" applyFill="1" applyBorder="1" applyAlignment="1">
      <alignment horizontal="center" wrapText="1"/>
    </xf>
    <xf numFmtId="0" fontId="42" fillId="12" borderId="45" xfId="0" applyFont="1" applyFill="1" applyBorder="1" applyAlignment="1">
      <alignment horizontal="center" wrapText="1"/>
    </xf>
    <xf numFmtId="1" fontId="0" fillId="15" borderId="36" xfId="0" applyNumberFormat="1" applyFill="1" applyBorder="1" applyAlignment="1" applyProtection="1">
      <alignment horizontal="right"/>
      <protection locked="0"/>
    </xf>
    <xf numFmtId="166" fontId="0" fillId="15" borderId="36" xfId="0" applyNumberFormat="1" applyFill="1" applyBorder="1" applyAlignment="1" applyProtection="1">
      <alignment horizontal="right"/>
      <protection locked="0"/>
    </xf>
    <xf numFmtId="1" fontId="0" fillId="16" borderId="36" xfId="0" applyNumberFormat="1" applyFill="1" applyBorder="1" applyAlignment="1" applyProtection="1">
      <alignment horizontal="right"/>
      <protection locked="0"/>
    </xf>
    <xf numFmtId="166" fontId="0" fillId="16" borderId="36" xfId="0" applyNumberFormat="1" applyFill="1" applyBorder="1" applyAlignment="1" applyProtection="1">
      <alignment horizontal="right"/>
      <protection locked="0"/>
    </xf>
    <xf numFmtId="1" fontId="0" fillId="17" borderId="36" xfId="0" applyNumberFormat="1" applyFill="1" applyBorder="1" applyAlignment="1" applyProtection="1">
      <alignment horizontal="right"/>
      <protection locked="0"/>
    </xf>
    <xf numFmtId="166" fontId="0" fillId="17" borderId="36" xfId="0" applyNumberFormat="1" applyFill="1" applyBorder="1" applyAlignment="1" applyProtection="1">
      <alignment horizontal="right"/>
      <protection locked="0"/>
    </xf>
    <xf numFmtId="1" fontId="4" fillId="18" borderId="36" xfId="0" applyNumberFormat="1" applyFont="1" applyFill="1" applyBorder="1" applyAlignment="1">
      <alignment horizontal="right"/>
    </xf>
    <xf numFmtId="166" fontId="4" fillId="18" borderId="36" xfId="0" applyNumberFormat="1" applyFont="1" applyFill="1" applyBorder="1"/>
    <xf numFmtId="0" fontId="4" fillId="19" borderId="36" xfId="0" applyFont="1" applyFill="1" applyBorder="1"/>
    <xf numFmtId="1" fontId="0" fillId="19" borderId="36" xfId="0" applyNumberFormat="1" applyFill="1" applyBorder="1" applyAlignment="1">
      <alignment horizontal="right"/>
    </xf>
    <xf numFmtId="166" fontId="0" fillId="19" borderId="36" xfId="0" applyNumberFormat="1" applyFill="1" applyBorder="1" applyAlignment="1">
      <alignment horizontal="right"/>
    </xf>
    <xf numFmtId="1" fontId="43" fillId="20" borderId="36" xfId="0" applyNumberFormat="1" applyFont="1" applyFill="1" applyBorder="1"/>
    <xf numFmtId="166" fontId="43" fillId="20" borderId="36" xfId="0" applyNumberFormat="1" applyFont="1" applyFill="1" applyBorder="1" applyAlignment="1">
      <alignment horizontal="right"/>
    </xf>
    <xf numFmtId="1" fontId="44" fillId="14" borderId="36" xfId="0" applyNumberFormat="1" applyFont="1" applyFill="1" applyBorder="1" applyAlignment="1">
      <alignment horizontal="right"/>
    </xf>
    <xf numFmtId="166" fontId="44" fillId="14" borderId="36" xfId="0" applyNumberFormat="1" applyFont="1" applyFill="1" applyBorder="1" applyAlignment="1">
      <alignment horizontal="right"/>
    </xf>
    <xf numFmtId="166" fontId="4" fillId="18" borderId="36" xfId="0" applyNumberFormat="1" applyFont="1" applyFill="1" applyBorder="1" applyAlignment="1">
      <alignment horizontal="right"/>
    </xf>
    <xf numFmtId="166" fontId="0" fillId="0" borderId="36" xfId="0" applyNumberFormat="1" applyBorder="1"/>
    <xf numFmtId="166" fontId="0" fillId="18" borderId="36" xfId="0" applyNumberFormat="1" applyFill="1" applyBorder="1"/>
    <xf numFmtId="166" fontId="0" fillId="10" borderId="36" xfId="0" applyNumberFormat="1" applyFill="1" applyBorder="1" applyProtection="1">
      <protection locked="0"/>
    </xf>
    <xf numFmtId="0" fontId="47" fillId="0" borderId="54" xfId="4" applyFont="1" applyBorder="1"/>
    <xf numFmtId="166" fontId="4" fillId="19" borderId="36" xfId="3" applyNumberFormat="1" applyFont="1" applyFill="1" applyBorder="1" applyAlignment="1" applyProtection="1">
      <alignment horizontal="right"/>
    </xf>
    <xf numFmtId="1" fontId="0" fillId="0" borderId="0" xfId="0" applyNumberFormat="1" applyProtection="1">
      <protection locked="0"/>
    </xf>
    <xf numFmtId="49" fontId="4" fillId="0" borderId="0" xfId="0" applyNumberFormat="1" applyFont="1" applyProtection="1">
      <protection locked="0"/>
    </xf>
    <xf numFmtId="167" fontId="0" fillId="17" borderId="0" xfId="1" applyNumberFormat="1" applyFont="1" applyFill="1" applyProtection="1"/>
    <xf numFmtId="9" fontId="0" fillId="17" borderId="0" xfId="1" applyFont="1" applyFill="1" applyProtection="1"/>
    <xf numFmtId="168" fontId="0" fillId="17" borderId="46" xfId="1" applyNumberFormat="1" applyFont="1" applyFill="1" applyBorder="1" applyProtection="1"/>
    <xf numFmtId="168" fontId="0" fillId="17" borderId="0" xfId="1" applyNumberFormat="1" applyFont="1" applyFill="1" applyProtection="1"/>
    <xf numFmtId="0" fontId="48" fillId="0" borderId="0" xfId="0" applyFont="1"/>
    <xf numFmtId="0" fontId="4" fillId="0" borderId="45" xfId="0" applyFont="1" applyBorder="1" applyAlignment="1">
      <alignment horizontal="center"/>
    </xf>
    <xf numFmtId="0" fontId="4" fillId="0" borderId="43" xfId="0" applyFont="1" applyBorder="1" applyAlignment="1">
      <alignment horizontal="center"/>
    </xf>
    <xf numFmtId="0" fontId="0" fillId="0" borderId="36" xfId="0" applyBorder="1" applyAlignment="1">
      <alignment wrapText="1"/>
    </xf>
    <xf numFmtId="0" fontId="0" fillId="0" borderId="36" xfId="0" applyBorder="1"/>
    <xf numFmtId="167" fontId="0" fillId="0" borderId="0" xfId="1" applyNumberFormat="1" applyFont="1" applyFill="1" applyProtection="1"/>
    <xf numFmtId="9" fontId="0" fillId="0" borderId="0" xfId="1" applyFont="1" applyFill="1" applyProtection="1"/>
    <xf numFmtId="0" fontId="5" fillId="12" borderId="36" xfId="0" applyFont="1" applyFill="1" applyBorder="1" applyAlignment="1">
      <alignment horizontal="left" wrapText="1"/>
    </xf>
    <xf numFmtId="0" fontId="45" fillId="0" borderId="0" xfId="0" applyFont="1" applyAlignment="1">
      <alignment wrapText="1"/>
    </xf>
    <xf numFmtId="0" fontId="42" fillId="12" borderId="36" xfId="0" applyFont="1" applyFill="1" applyBorder="1" applyAlignment="1">
      <alignment vertical="center"/>
    </xf>
    <xf numFmtId="0" fontId="42" fillId="12" borderId="41" xfId="0" applyFont="1" applyFill="1" applyBorder="1" applyAlignment="1">
      <alignment horizontal="center" vertical="center" wrapText="1"/>
    </xf>
    <xf numFmtId="49" fontId="4" fillId="21" borderId="36" xfId="0" applyNumberFormat="1" applyFont="1" applyFill="1" applyBorder="1"/>
    <xf numFmtId="0" fontId="4" fillId="21" borderId="38" xfId="0" applyFont="1" applyFill="1" applyBorder="1"/>
    <xf numFmtId="0" fontId="4" fillId="21" borderId="41" xfId="0" applyFont="1" applyFill="1" applyBorder="1" applyAlignment="1">
      <alignment horizontal="center" vertical="center" wrapText="1"/>
    </xf>
    <xf numFmtId="11" fontId="17" fillId="0" borderId="36" xfId="0" applyNumberFormat="1" applyFont="1" applyBorder="1" applyAlignment="1">
      <alignment wrapText="1"/>
    </xf>
    <xf numFmtId="11" fontId="0" fillId="0" borderId="36" xfId="0" applyNumberFormat="1" applyBorder="1" applyAlignment="1">
      <alignment wrapText="1"/>
    </xf>
    <xf numFmtId="49" fontId="4" fillId="19" borderId="36" xfId="0" applyNumberFormat="1" applyFont="1" applyFill="1" applyBorder="1"/>
    <xf numFmtId="0" fontId="17" fillId="0" borderId="36" xfId="0" applyFont="1" applyBorder="1"/>
    <xf numFmtId="166" fontId="0" fillId="21" borderId="36" xfId="0" applyNumberFormat="1" applyFill="1" applyBorder="1"/>
    <xf numFmtId="0" fontId="0" fillId="21" borderId="36" xfId="0" applyFill="1" applyBorder="1"/>
    <xf numFmtId="49" fontId="4" fillId="19" borderId="36" xfId="0" applyNumberFormat="1" applyFont="1" applyFill="1" applyBorder="1" applyAlignment="1">
      <alignment wrapText="1"/>
    </xf>
    <xf numFmtId="0" fontId="0" fillId="0" borderId="46" xfId="0" applyBorder="1"/>
    <xf numFmtId="0" fontId="41" fillId="17" borderId="0" xfId="0" applyFont="1" applyFill="1"/>
    <xf numFmtId="0" fontId="0" fillId="17" borderId="0" xfId="0" applyFill="1"/>
    <xf numFmtId="0" fontId="4" fillId="17" borderId="0" xfId="0" applyFont="1" applyFill="1"/>
    <xf numFmtId="0" fontId="4" fillId="17" borderId="0" xfId="0" applyFont="1" applyFill="1" applyAlignment="1">
      <alignment horizontal="center"/>
    </xf>
    <xf numFmtId="1" fontId="0" fillId="17" borderId="0" xfId="0" applyNumberFormat="1" applyFill="1"/>
    <xf numFmtId="0" fontId="0" fillId="17" borderId="0" xfId="0" applyFill="1" applyAlignment="1">
      <alignment horizontal="center" vertical="center"/>
    </xf>
    <xf numFmtId="0" fontId="0" fillId="17" borderId="46" xfId="0" applyFill="1" applyBorder="1"/>
    <xf numFmtId="166" fontId="0" fillId="17" borderId="0" xfId="0" applyNumberFormat="1" applyFill="1"/>
    <xf numFmtId="0" fontId="0" fillId="17" borderId="42" xfId="0" applyFill="1" applyBorder="1"/>
    <xf numFmtId="166" fontId="0" fillId="17" borderId="42" xfId="0" applyNumberFormat="1" applyFill="1" applyBorder="1"/>
    <xf numFmtId="166" fontId="0" fillId="17" borderId="46" xfId="0" applyNumberFormat="1" applyFill="1" applyBorder="1"/>
    <xf numFmtId="166" fontId="0" fillId="17" borderId="45" xfId="0" applyNumberFormat="1" applyFill="1" applyBorder="1"/>
    <xf numFmtId="0" fontId="10" fillId="0" borderId="0" xfId="0" applyFont="1" applyProtection="1">
      <protection locked="0"/>
    </xf>
    <xf numFmtId="0" fontId="0" fillId="22" borderId="0" xfId="0" applyFill="1" applyAlignment="1">
      <alignment wrapText="1"/>
    </xf>
    <xf numFmtId="0" fontId="6" fillId="22" borderId="0" xfId="0" applyFont="1" applyFill="1"/>
    <xf numFmtId="0" fontId="9" fillId="0" borderId="4" xfId="0" applyFont="1" applyBorder="1"/>
    <xf numFmtId="0" fontId="6" fillId="0" borderId="0" xfId="0" applyFont="1" applyAlignment="1">
      <alignment vertical="top" wrapText="1"/>
    </xf>
    <xf numFmtId="0" fontId="26" fillId="0" borderId="36" xfId="2" applyFont="1" applyBorder="1" applyProtection="1">
      <protection locked="0"/>
    </xf>
    <xf numFmtId="0" fontId="26" fillId="0" borderId="36" xfId="2" applyFont="1" applyBorder="1" applyAlignment="1" applyProtection="1">
      <alignment horizontal="left"/>
      <protection locked="0"/>
    </xf>
    <xf numFmtId="0" fontId="9" fillId="0" borderId="1" xfId="0" applyFont="1" applyBorder="1" applyAlignment="1">
      <alignment horizontal="left" indent="1"/>
    </xf>
    <xf numFmtId="0" fontId="0" fillId="11" borderId="36" xfId="0" applyFill="1" applyBorder="1" applyAlignment="1" applyProtection="1">
      <alignment wrapText="1"/>
      <protection locked="0"/>
    </xf>
    <xf numFmtId="0" fontId="4" fillId="11" borderId="36" xfId="3" applyNumberFormat="1" applyFont="1" applyFill="1" applyBorder="1" applyAlignment="1" applyProtection="1">
      <alignment horizontal="right" wrapText="1"/>
      <protection locked="0"/>
    </xf>
    <xf numFmtId="0" fontId="4" fillId="19" borderId="36" xfId="3" applyNumberFormat="1" applyFont="1" applyFill="1" applyBorder="1" applyAlignment="1" applyProtection="1">
      <alignment horizontal="right" wrapText="1"/>
    </xf>
    <xf numFmtId="0" fontId="16" fillId="0" borderId="0" xfId="0" applyFont="1"/>
    <xf numFmtId="0" fontId="9" fillId="0" borderId="1" xfId="0" applyFont="1" applyBorder="1" applyProtection="1">
      <protection locked="0"/>
    </xf>
    <xf numFmtId="0" fontId="9" fillId="0" borderId="3" xfId="0" applyFont="1" applyBorder="1" applyProtection="1">
      <protection locked="0"/>
    </xf>
    <xf numFmtId="0" fontId="9" fillId="0" borderId="28" xfId="0" applyFont="1" applyBorder="1" applyProtection="1">
      <protection locked="0"/>
    </xf>
    <xf numFmtId="0" fontId="9" fillId="0" borderId="8" xfId="0" applyFont="1" applyBorder="1" applyProtection="1">
      <protection locked="0"/>
    </xf>
    <xf numFmtId="0" fontId="9" fillId="0" borderId="15" xfId="0" applyFont="1" applyBorder="1" applyProtection="1">
      <protection locked="0"/>
    </xf>
    <xf numFmtId="0" fontId="9" fillId="0" borderId="3" xfId="0" applyFont="1" applyBorder="1" applyAlignment="1" applyProtection="1">
      <alignment wrapText="1"/>
      <protection locked="0"/>
    </xf>
    <xf numFmtId="0" fontId="9" fillId="4" borderId="9" xfId="0" applyFont="1" applyFill="1" applyBorder="1" applyProtection="1">
      <protection locked="0"/>
    </xf>
    <xf numFmtId="0" fontId="9" fillId="4" borderId="2" xfId="0" applyFont="1" applyFill="1" applyBorder="1" applyProtection="1">
      <protection locked="0"/>
    </xf>
    <xf numFmtId="0" fontId="9" fillId="4" borderId="3" xfId="0" applyFont="1" applyFill="1" applyBorder="1" applyProtection="1">
      <protection locked="0"/>
    </xf>
    <xf numFmtId="0" fontId="9" fillId="0" borderId="1" xfId="0" applyFont="1" applyBorder="1" applyAlignment="1" applyProtection="1">
      <alignment wrapText="1"/>
      <protection locked="0"/>
    </xf>
    <xf numFmtId="0" fontId="9" fillId="0" borderId="52" xfId="0" applyFont="1" applyBorder="1" applyAlignment="1" applyProtection="1">
      <alignment vertical="top" wrapText="1"/>
      <protection locked="0"/>
    </xf>
    <xf numFmtId="0" fontId="9" fillId="0" borderId="2" xfId="0" applyFont="1" applyBorder="1" applyProtection="1">
      <protection locked="0"/>
    </xf>
    <xf numFmtId="0" fontId="9" fillId="0" borderId="2" xfId="0" applyFont="1" applyBorder="1" applyAlignment="1" applyProtection="1">
      <alignment vertical="top" wrapText="1"/>
      <protection locked="0"/>
    </xf>
    <xf numFmtId="0" fontId="9" fillId="0" borderId="0" xfId="0" applyFont="1" applyProtection="1">
      <protection locked="0"/>
    </xf>
    <xf numFmtId="0" fontId="9" fillId="0" borderId="3" xfId="0" applyFont="1" applyBorder="1" applyAlignment="1" applyProtection="1">
      <alignment horizontal="left" vertical="top"/>
      <protection locked="0"/>
    </xf>
    <xf numFmtId="0" fontId="9" fillId="0" borderId="1" xfId="0" applyFont="1" applyBorder="1" applyAlignment="1" applyProtection="1">
      <alignment horizontal="left"/>
      <protection locked="0"/>
    </xf>
    <xf numFmtId="0" fontId="9" fillId="0" borderId="0" xfId="0" applyFont="1" applyAlignment="1">
      <alignment horizontal="left"/>
    </xf>
    <xf numFmtId="0" fontId="23" fillId="0" borderId="1" xfId="0" applyFont="1" applyBorder="1"/>
    <xf numFmtId="0" fontId="9" fillId="0" borderId="15" xfId="0" applyFont="1" applyBorder="1" applyAlignment="1" applyProtection="1">
      <alignment vertical="top" wrapText="1"/>
      <protection locked="0"/>
    </xf>
    <xf numFmtId="0" fontId="9" fillId="3" borderId="3" xfId="0" applyFont="1" applyFill="1" applyBorder="1" applyAlignment="1">
      <alignment vertical="center"/>
    </xf>
    <xf numFmtId="0" fontId="5" fillId="3" borderId="3" xfId="0" quotePrefix="1" applyFont="1" applyFill="1" applyBorder="1"/>
    <xf numFmtId="0" fontId="31" fillId="0" borderId="0" xfId="2" applyFont="1" applyAlignment="1">
      <alignment horizontal="center" vertical="center"/>
    </xf>
    <xf numFmtId="0" fontId="9" fillId="0" borderId="15" xfId="0" applyFont="1" applyBorder="1" applyAlignment="1" applyProtection="1">
      <alignment wrapText="1"/>
      <protection locked="0"/>
    </xf>
    <xf numFmtId="0" fontId="9" fillId="0" borderId="53" xfId="0" applyFont="1" applyBorder="1" applyAlignment="1" applyProtection="1">
      <alignment horizontal="left" wrapText="1"/>
      <protection locked="0"/>
    </xf>
    <xf numFmtId="0" fontId="9" fillId="0" borderId="1" xfId="0" applyFont="1" applyBorder="1" applyAlignment="1" applyProtection="1">
      <alignment horizontal="left" wrapText="1"/>
      <protection locked="0"/>
    </xf>
    <xf numFmtId="0" fontId="10" fillId="0" borderId="3" xfId="0" applyFont="1" applyBorder="1" applyAlignment="1" applyProtection="1">
      <alignment wrapText="1"/>
      <protection locked="0"/>
    </xf>
    <xf numFmtId="0" fontId="9" fillId="0" borderId="28" xfId="0" applyFont="1" applyBorder="1" applyAlignment="1" applyProtection="1">
      <alignment wrapText="1"/>
      <protection locked="0"/>
    </xf>
    <xf numFmtId="9" fontId="0" fillId="0" borderId="12" xfId="0" applyNumberFormat="1" applyBorder="1"/>
    <xf numFmtId="0" fontId="16" fillId="0" borderId="55" xfId="0" applyFont="1" applyBorder="1"/>
    <xf numFmtId="0" fontId="32" fillId="0" borderId="40" xfId="2" applyFont="1" applyBorder="1" applyProtection="1">
      <protection locked="0"/>
    </xf>
    <xf numFmtId="0" fontId="26" fillId="0" borderId="49" xfId="2" applyFont="1" applyBorder="1" applyProtection="1">
      <protection locked="0"/>
    </xf>
    <xf numFmtId="0" fontId="51" fillId="6" borderId="0" xfId="0" applyFont="1" applyFill="1"/>
    <xf numFmtId="0" fontId="18" fillId="0" borderId="3" xfId="0" applyFont="1" applyBorder="1" applyAlignment="1">
      <alignment vertical="center" wrapText="1"/>
    </xf>
    <xf numFmtId="0" fontId="9" fillId="0" borderId="3" xfId="0" applyFont="1" applyBorder="1" applyAlignment="1" applyProtection="1">
      <alignment vertical="center" wrapText="1"/>
      <protection locked="0"/>
    </xf>
    <xf numFmtId="0" fontId="18" fillId="0" borderId="3" xfId="0" applyFont="1" applyBorder="1" applyAlignment="1">
      <alignment horizontal="left" vertical="center" wrapText="1"/>
    </xf>
    <xf numFmtId="0" fontId="9" fillId="0" borderId="1" xfId="0" applyFont="1" applyBorder="1" applyAlignment="1">
      <alignment horizontal="left" indent="1"/>
    </xf>
    <xf numFmtId="0" fontId="16" fillId="0" borderId="1" xfId="0" applyFont="1" applyBorder="1" applyAlignment="1">
      <alignment horizontal="left" indent="1"/>
    </xf>
    <xf numFmtId="0" fontId="9" fillId="0" borderId="3" xfId="0" applyFont="1" applyBorder="1" applyAlignment="1" applyProtection="1">
      <alignment wrapText="1"/>
      <protection locked="0"/>
    </xf>
    <xf numFmtId="0" fontId="9" fillId="0" borderId="4" xfId="0" applyFont="1" applyBorder="1" applyAlignment="1">
      <alignment horizontal="left" vertical="top" wrapText="1"/>
    </xf>
    <xf numFmtId="0" fontId="9" fillId="0" borderId="23" xfId="0" applyFont="1" applyBorder="1" applyAlignment="1">
      <alignment horizontal="left" vertical="top" wrapText="1"/>
    </xf>
    <xf numFmtId="0" fontId="9" fillId="0" borderId="5" xfId="0" applyFont="1" applyBorder="1" applyAlignment="1">
      <alignment horizontal="left" vertical="top" wrapText="1"/>
    </xf>
    <xf numFmtId="0" fontId="4" fillId="0" borderId="0" xfId="0" applyFont="1" applyAlignment="1"/>
    <xf numFmtId="0" fontId="4" fillId="6" borderId="0" xfId="0" applyFont="1" applyFill="1" applyAlignment="1"/>
    <xf numFmtId="0" fontId="0" fillId="0" borderId="22" xfId="0" applyBorder="1" applyAlignment="1">
      <alignment wrapText="1"/>
    </xf>
    <xf numFmtId="0" fontId="0" fillId="0" borderId="3" xfId="0" applyBorder="1" applyAlignment="1">
      <alignment horizontal="left" indent="1"/>
    </xf>
    <xf numFmtId="0" fontId="9" fillId="0" borderId="4" xfId="0" applyFont="1" applyBorder="1" applyAlignment="1" applyProtection="1">
      <alignment horizontal="left" wrapText="1" indent="1"/>
      <protection locked="0"/>
    </xf>
    <xf numFmtId="0" fontId="9" fillId="0" borderId="23" xfId="0" applyFont="1" applyBorder="1" applyAlignment="1" applyProtection="1">
      <alignment horizontal="left" wrapText="1" indent="1"/>
      <protection locked="0"/>
    </xf>
    <xf numFmtId="0" fontId="9" fillId="0" borderId="5" xfId="0" applyFont="1" applyBorder="1" applyAlignment="1" applyProtection="1">
      <alignment horizontal="left" wrapText="1" indent="1"/>
      <protection locked="0"/>
    </xf>
    <xf numFmtId="0" fontId="9" fillId="0" borderId="4" xfId="0" applyFont="1" applyBorder="1" applyAlignment="1" applyProtection="1">
      <alignment horizontal="left" wrapText="1"/>
      <protection locked="0"/>
    </xf>
    <xf numFmtId="0" fontId="9" fillId="0" borderId="23" xfId="0" applyFont="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12" fillId="0" borderId="25" xfId="0" applyFont="1" applyBorder="1" applyAlignment="1"/>
    <xf numFmtId="0" fontId="9" fillId="0" borderId="20" xfId="0" applyFont="1" applyBorder="1" applyAlignment="1" applyProtection="1">
      <alignment wrapText="1"/>
      <protection locked="0"/>
    </xf>
    <xf numFmtId="0" fontId="9" fillId="0" borderId="23" xfId="0" applyFont="1" applyBorder="1" applyAlignment="1" applyProtection="1">
      <alignment wrapText="1"/>
      <protection locked="0"/>
    </xf>
    <xf numFmtId="0" fontId="9" fillId="0" borderId="5" xfId="0" applyFont="1" applyBorder="1" applyAlignment="1" applyProtection="1">
      <alignment wrapText="1"/>
      <protection locked="0"/>
    </xf>
    <xf numFmtId="0" fontId="9" fillId="0" borderId="4" xfId="0" applyFont="1" applyBorder="1" applyAlignment="1" applyProtection="1">
      <protection locked="0"/>
    </xf>
    <xf numFmtId="0" fontId="9" fillId="0" borderId="23" xfId="0" applyFont="1" applyBorder="1" applyAlignment="1" applyProtection="1">
      <protection locked="0"/>
    </xf>
    <xf numFmtId="0" fontId="9" fillId="0" borderId="5" xfId="0" applyFont="1" applyBorder="1" applyAlignment="1" applyProtection="1">
      <protection locked="0"/>
    </xf>
    <xf numFmtId="0" fontId="0" fillId="0" borderId="0" xfId="0" applyAlignment="1">
      <alignment horizontal="left" vertical="top"/>
    </xf>
    <xf numFmtId="0" fontId="0" fillId="0" borderId="56" xfId="0" applyBorder="1" applyAlignment="1">
      <alignment horizontal="left" wrapText="1"/>
    </xf>
    <xf numFmtId="0" fontId="0" fillId="0" borderId="46" xfId="0" applyBorder="1" applyAlignment="1">
      <alignment horizontal="left" wrapText="1"/>
    </xf>
    <xf numFmtId="0" fontId="0" fillId="0" borderId="57" xfId="0" applyBorder="1" applyAlignment="1">
      <alignment horizontal="left" wrapText="1"/>
    </xf>
    <xf numFmtId="0" fontId="0" fillId="0" borderId="38" xfId="0" applyBorder="1" applyAlignment="1">
      <alignment horizontal="left" wrapText="1"/>
    </xf>
    <xf numFmtId="0" fontId="0" fillId="0" borderId="0" xfId="0" applyAlignment="1">
      <alignment horizontal="left" wrapText="1"/>
    </xf>
    <xf numFmtId="0" fontId="0" fillId="0" borderId="40" xfId="0" applyBorder="1" applyAlignment="1">
      <alignment horizontal="left" wrapText="1"/>
    </xf>
    <xf numFmtId="0" fontId="0" fillId="0" borderId="58" xfId="0" applyBorder="1" applyAlignment="1">
      <alignment horizontal="left" wrapText="1"/>
    </xf>
    <xf numFmtId="0" fontId="0" fillId="0" borderId="42" xfId="0" applyBorder="1" applyAlignment="1">
      <alignment horizontal="left" wrapText="1"/>
    </xf>
    <xf numFmtId="0" fontId="0" fillId="0" borderId="59" xfId="0" applyBorder="1" applyAlignment="1">
      <alignment horizontal="left" wrapText="1"/>
    </xf>
    <xf numFmtId="0" fontId="0" fillId="0" borderId="26" xfId="0" applyBorder="1" applyAlignment="1">
      <alignment wrapText="1"/>
    </xf>
    <xf numFmtId="0" fontId="0" fillId="0" borderId="27" xfId="0" applyBorder="1" applyAlignment="1">
      <alignment wrapText="1"/>
    </xf>
    <xf numFmtId="0" fontId="0" fillId="0" borderId="3" xfId="0" applyBorder="1" applyAlignment="1">
      <alignment horizontal="left"/>
    </xf>
    <xf numFmtId="0" fontId="0" fillId="0" borderId="3" xfId="0" applyBorder="1" applyAlignment="1">
      <alignment horizontal="left" wrapText="1"/>
    </xf>
    <xf numFmtId="0" fontId="9" fillId="0" borderId="4" xfId="0" quotePrefix="1" applyFont="1" applyBorder="1" applyAlignment="1" applyProtection="1">
      <alignment horizontal="left" wrapText="1"/>
      <protection locked="0"/>
    </xf>
    <xf numFmtId="0" fontId="9" fillId="0" borderId="5" xfId="0" quotePrefix="1" applyFont="1" applyBorder="1" applyAlignment="1" applyProtection="1">
      <alignment horizontal="left" wrapText="1"/>
      <protection locked="0"/>
    </xf>
    <xf numFmtId="0" fontId="0" fillId="0" borderId="6" xfId="0" applyBorder="1" applyAlignment="1">
      <alignment horizontal="left" vertical="top"/>
    </xf>
    <xf numFmtId="0" fontId="0" fillId="0" borderId="9" xfId="0" applyBorder="1" applyAlignment="1">
      <alignment horizontal="left" vertical="top"/>
    </xf>
    <xf numFmtId="0" fontId="0" fillId="0" borderId="2" xfId="0" applyBorder="1" applyAlignment="1">
      <alignment horizontal="left" vertical="top" wrapText="1"/>
    </xf>
    <xf numFmtId="0" fontId="9" fillId="0" borderId="15" xfId="0" applyFont="1" applyBorder="1" applyAlignment="1" applyProtection="1">
      <alignment horizontal="left" wrapText="1"/>
      <protection locked="0"/>
    </xf>
    <xf numFmtId="0" fontId="4" fillId="6" borderId="0" xfId="0" applyFont="1" applyFill="1" applyAlignment="1">
      <alignment wrapText="1"/>
    </xf>
    <xf numFmtId="0" fontId="9" fillId="0" borderId="3" xfId="0" applyFont="1" applyBorder="1" applyAlignment="1">
      <alignment horizontal="left" vertical="top"/>
    </xf>
    <xf numFmtId="0" fontId="9" fillId="0" borderId="3" xfId="0" applyFont="1" applyBorder="1" applyAlignment="1">
      <alignment horizontal="left" vertical="top" indent="1"/>
    </xf>
    <xf numFmtId="0" fontId="9" fillId="0" borderId="3" xfId="0" applyFont="1" applyBorder="1" applyAlignment="1" applyProtection="1">
      <alignment horizontal="left"/>
      <protection locked="0"/>
    </xf>
    <xf numFmtId="0" fontId="9" fillId="0" borderId="3" xfId="0" applyFont="1" applyBorder="1" applyAlignment="1">
      <alignment horizontal="left" wrapText="1" indent="1"/>
    </xf>
    <xf numFmtId="0" fontId="9" fillId="0" borderId="6" xfId="0" applyFont="1" applyBorder="1" applyAlignment="1">
      <alignment horizontal="left" indent="1"/>
    </xf>
    <xf numFmtId="0" fontId="9" fillId="0" borderId="9" xfId="0" applyFont="1" applyBorder="1" applyAlignment="1">
      <alignment horizontal="left" indent="1"/>
    </xf>
    <xf numFmtId="0" fontId="9" fillId="0" borderId="1" xfId="0" applyFont="1" applyBorder="1" applyAlignment="1">
      <alignment horizontal="left" wrapText="1" indent="1"/>
    </xf>
    <xf numFmtId="0" fontId="9" fillId="0" borderId="3" xfId="0" applyFont="1" applyBorder="1" applyAlignment="1" applyProtection="1">
      <alignment horizontal="left" wrapText="1"/>
      <protection locked="0"/>
    </xf>
    <xf numFmtId="0" fontId="0" fillId="0" borderId="4" xfId="0" applyBorder="1" applyAlignment="1">
      <alignment horizontal="left" wrapText="1" indent="1"/>
    </xf>
    <xf numFmtId="0" fontId="0" fillId="0" borderId="5" xfId="0" applyBorder="1" applyAlignment="1">
      <alignment horizontal="left" wrapText="1" indent="1"/>
    </xf>
    <xf numFmtId="0" fontId="10" fillId="0" borderId="3" xfId="0" applyFont="1" applyBorder="1" applyAlignment="1" applyProtection="1">
      <protection locked="0"/>
    </xf>
    <xf numFmtId="0" fontId="0" fillId="0" borderId="24"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wrapText="1"/>
    </xf>
    <xf numFmtId="0" fontId="0" fillId="0" borderId="47" xfId="0" applyBorder="1" applyAlignment="1">
      <alignment horizontal="left" wrapText="1"/>
    </xf>
    <xf numFmtId="0" fontId="9" fillId="0" borderId="4"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9" fillId="0" borderId="5" xfId="0" applyFont="1" applyBorder="1" applyAlignment="1" applyProtection="1">
      <alignment horizontal="left"/>
      <protection locked="0"/>
    </xf>
    <xf numFmtId="0" fontId="16" fillId="0" borderId="26" xfId="0" applyFont="1" applyBorder="1" applyAlignment="1">
      <alignment vertical="top" wrapText="1"/>
    </xf>
    <xf numFmtId="0" fontId="16" fillId="0" borderId="0" xfId="0" applyFont="1" applyAlignment="1">
      <alignment vertical="top" wrapText="1"/>
    </xf>
    <xf numFmtId="0" fontId="18" fillId="0" borderId="3" xfId="0" applyFont="1" applyBorder="1" applyAlignment="1">
      <alignment horizontal="left" vertical="center" wrapText="1" indent="1"/>
    </xf>
    <xf numFmtId="0" fontId="0" fillId="0" borderId="0" xfId="0" applyAlignment="1"/>
    <xf numFmtId="0" fontId="9" fillId="0" borderId="3" xfId="0" applyFont="1" applyBorder="1" applyAlignment="1" applyProtection="1">
      <alignment horizontal="left" vertical="top" wrapText="1"/>
      <protection locked="0"/>
    </xf>
    <xf numFmtId="0" fontId="9" fillId="0" borderId="4" xfId="0" applyFont="1" applyBorder="1" applyAlignment="1">
      <alignment horizontal="left" vertical="top" wrapText="1" indent="1"/>
    </xf>
    <xf numFmtId="0" fontId="9" fillId="0" borderId="5" xfId="0" applyFont="1" applyBorder="1" applyAlignment="1">
      <alignment horizontal="left" vertical="top" wrapText="1" indent="1"/>
    </xf>
    <xf numFmtId="0" fontId="18" fillId="0" borderId="0" xfId="0" applyFont="1" applyAlignment="1">
      <alignment horizontal="left" vertical="center" wrapText="1"/>
    </xf>
    <xf numFmtId="0" fontId="18" fillId="0" borderId="0" xfId="0" applyFont="1" applyAlignment="1">
      <alignment horizontal="center" vertical="center" wrapText="1"/>
    </xf>
    <xf numFmtId="164" fontId="29" fillId="0" borderId="3" xfId="2" applyNumberFormat="1" applyFont="1" applyBorder="1" applyAlignment="1">
      <alignment horizontal="center"/>
    </xf>
    <xf numFmtId="0" fontId="26" fillId="0" borderId="23" xfId="2" applyFont="1" applyBorder="1" applyAlignment="1">
      <alignment horizontal="left" wrapText="1"/>
    </xf>
    <xf numFmtId="0" fontId="26" fillId="0" borderId="39" xfId="2" applyFont="1" applyBorder="1" applyAlignment="1">
      <alignment horizontal="left" wrapText="1"/>
    </xf>
    <xf numFmtId="164" fontId="26" fillId="0" borderId="3" xfId="2" applyNumberFormat="1" applyFont="1" applyBorder="1" applyAlignment="1" applyProtection="1">
      <alignment horizontal="center"/>
      <protection locked="0"/>
    </xf>
    <xf numFmtId="164" fontId="26" fillId="0" borderId="3" xfId="2" applyNumberFormat="1" applyFont="1" applyBorder="1" applyAlignment="1">
      <alignment horizontal="center"/>
    </xf>
    <xf numFmtId="164" fontId="26" fillId="2" borderId="3" xfId="2" applyNumberFormat="1" applyFont="1" applyFill="1" applyBorder="1" applyAlignment="1">
      <alignment horizontal="center"/>
    </xf>
    <xf numFmtId="0" fontId="26" fillId="0" borderId="0" xfId="2" applyFont="1" applyAlignment="1">
      <alignment horizontal="center"/>
    </xf>
    <xf numFmtId="0" fontId="26" fillId="0" borderId="22" xfId="2" applyFont="1" applyBorder="1" applyAlignment="1">
      <alignment horizontal="left"/>
    </xf>
    <xf numFmtId="0" fontId="26" fillId="0" borderId="20" xfId="2" applyFont="1" applyBorder="1" applyAlignment="1">
      <alignment horizontal="left"/>
    </xf>
    <xf numFmtId="0" fontId="26" fillId="0" borderId="21" xfId="2" applyFont="1" applyBorder="1" applyAlignment="1">
      <alignment horizontal="left"/>
    </xf>
    <xf numFmtId="0" fontId="26" fillId="0" borderId="33" xfId="2" applyFont="1" applyBorder="1" applyAlignment="1">
      <alignment horizontal="left"/>
    </xf>
    <xf numFmtId="0" fontId="29" fillId="0" borderId="23" xfId="2" applyFont="1" applyBorder="1" applyAlignment="1">
      <alignment horizontal="center"/>
    </xf>
    <xf numFmtId="0" fontId="50" fillId="0" borderId="23" xfId="2" applyFont="1" applyBorder="1" applyAlignment="1" applyProtection="1">
      <alignment horizontal="center"/>
      <protection locked="0"/>
    </xf>
    <xf numFmtId="0" fontId="26" fillId="0" borderId="23" xfId="2" applyFont="1" applyBorder="1" applyAlignment="1" applyProtection="1">
      <alignment horizontal="center"/>
      <protection locked="0"/>
    </xf>
    <xf numFmtId="0" fontId="26" fillId="0" borderId="5" xfId="2" applyFont="1" applyBorder="1" applyAlignment="1" applyProtection="1">
      <alignment horizontal="center"/>
      <protection locked="0"/>
    </xf>
    <xf numFmtId="0" fontId="29" fillId="0" borderId="0" xfId="2" applyFont="1" applyAlignment="1">
      <alignment horizontal="left"/>
    </xf>
    <xf numFmtId="0" fontId="29" fillId="0" borderId="19" xfId="2" applyFont="1" applyBorder="1" applyAlignment="1">
      <alignment horizontal="left"/>
    </xf>
    <xf numFmtId="0" fontId="29" fillId="0" borderId="22" xfId="2" applyFont="1" applyBorder="1" applyAlignment="1">
      <alignment horizontal="left"/>
    </xf>
    <xf numFmtId="0" fontId="29" fillId="0" borderId="33" xfId="2" applyFont="1" applyBorder="1" applyAlignment="1">
      <alignment horizontal="left"/>
    </xf>
    <xf numFmtId="0" fontId="29" fillId="0" borderId="32" xfId="2" applyFont="1" applyBorder="1" applyAlignment="1">
      <alignment horizontal="left"/>
    </xf>
    <xf numFmtId="0" fontId="29" fillId="0" borderId="21" xfId="2" applyFont="1" applyBorder="1" applyAlignment="1">
      <alignment horizontal="left"/>
    </xf>
    <xf numFmtId="0" fontId="26" fillId="0" borderId="37" xfId="2" applyFont="1" applyBorder="1" applyAlignment="1" applyProtection="1">
      <alignment horizontal="center"/>
      <protection locked="0"/>
    </xf>
    <xf numFmtId="0" fontId="29" fillId="7" borderId="5" xfId="2" applyFont="1" applyFill="1" applyBorder="1" applyAlignment="1">
      <alignment horizontal="right" wrapText="1"/>
    </xf>
    <xf numFmtId="0" fontId="29" fillId="7" borderId="3" xfId="2" applyFont="1" applyFill="1" applyBorder="1" applyAlignment="1">
      <alignment horizontal="right" wrapText="1"/>
    </xf>
    <xf numFmtId="0" fontId="26" fillId="0" borderId="23" xfId="2" applyFont="1" applyBorder="1" applyAlignment="1"/>
    <xf numFmtId="0" fontId="26" fillId="0" borderId="3" xfId="2" applyFont="1" applyBorder="1" applyAlignment="1" applyProtection="1">
      <alignment horizontal="left" vertical="top"/>
      <protection locked="0"/>
    </xf>
    <xf numFmtId="0" fontId="32" fillId="0" borderId="0" xfId="0" applyFont="1" applyAlignment="1">
      <alignment wrapText="1"/>
    </xf>
    <xf numFmtId="0" fontId="6" fillId="0" borderId="26" xfId="0" applyFont="1" applyBorder="1" applyAlignment="1">
      <alignment vertical="top" wrapText="1"/>
    </xf>
    <xf numFmtId="0" fontId="6" fillId="0" borderId="0" xfId="0" applyFont="1" applyAlignment="1">
      <alignment vertical="top" wrapText="1"/>
    </xf>
    <xf numFmtId="0" fontId="31" fillId="0" borderId="0" xfId="2" applyFont="1" applyAlignment="1">
      <alignment horizontal="center" vertical="center"/>
    </xf>
    <xf numFmtId="0" fontId="39" fillId="0" borderId="0" xfId="2" applyFont="1" applyAlignment="1">
      <alignment wrapText="1"/>
    </xf>
    <xf numFmtId="0" fontId="33" fillId="8" borderId="45" xfId="2" applyFont="1" applyFill="1" applyBorder="1" applyAlignment="1">
      <alignment wrapText="1"/>
    </xf>
    <xf numFmtId="0" fontId="30" fillId="9" borderId="48" xfId="2" applyFont="1" applyFill="1" applyBorder="1" applyAlignment="1">
      <alignment horizontal="center" vertical="center" wrapText="1"/>
    </xf>
    <xf numFmtId="0" fontId="30" fillId="9" borderId="43" xfId="2" applyFont="1" applyFill="1" applyBorder="1" applyAlignment="1">
      <alignment horizontal="center" vertical="center" wrapText="1"/>
    </xf>
    <xf numFmtId="0" fontId="0" fillId="0" borderId="48" xfId="0" applyBorder="1" applyAlignment="1" applyProtection="1">
      <protection locked="0"/>
    </xf>
    <xf numFmtId="0" fontId="0" fillId="0" borderId="45" xfId="0" applyBorder="1" applyAlignment="1" applyProtection="1">
      <protection locked="0"/>
    </xf>
    <xf numFmtId="0" fontId="0" fillId="0" borderId="43" xfId="0" applyBorder="1" applyAlignment="1" applyProtection="1">
      <protection locked="0"/>
    </xf>
    <xf numFmtId="0" fontId="0" fillId="0" borderId="48" xfId="0" applyBorder="1" applyAlignment="1" applyProtection="1">
      <alignment horizontal="left"/>
      <protection locked="0"/>
    </xf>
    <xf numFmtId="0" fontId="0" fillId="0" borderId="45" xfId="0" applyBorder="1" applyAlignment="1" applyProtection="1">
      <alignment horizontal="left"/>
      <protection locked="0"/>
    </xf>
    <xf numFmtId="0" fontId="0" fillId="0" borderId="43" xfId="0" applyBorder="1" applyAlignment="1" applyProtection="1">
      <alignment horizontal="left"/>
      <protection locked="0"/>
    </xf>
    <xf numFmtId="0" fontId="40" fillId="10" borderId="0" xfId="0" applyFont="1" applyFill="1" applyAlignment="1">
      <alignment horizontal="center"/>
    </xf>
    <xf numFmtId="0" fontId="2" fillId="12" borderId="42" xfId="0" applyFont="1" applyFill="1" applyBorder="1" applyAlignment="1">
      <alignment horizontal="center"/>
    </xf>
    <xf numFmtId="0" fontId="2" fillId="13" borderId="42" xfId="0" applyFont="1" applyFill="1" applyBorder="1" applyAlignment="1">
      <alignment horizontal="center"/>
    </xf>
    <xf numFmtId="0" fontId="2" fillId="14" borderId="42" xfId="0" applyFont="1" applyFill="1" applyBorder="1" applyAlignment="1">
      <alignment horizontal="center"/>
    </xf>
    <xf numFmtId="0" fontId="0" fillId="0" borderId="36" xfId="0" applyBorder="1" applyAlignment="1">
      <alignment horizontal="left" vertical="center" wrapText="1"/>
    </xf>
    <xf numFmtId="0" fontId="4" fillId="0" borderId="48" xfId="0" applyFont="1" applyBorder="1" applyAlignment="1">
      <alignment horizontal="left"/>
    </xf>
    <xf numFmtId="0" fontId="4" fillId="0" borderId="45" xfId="0" applyFont="1" applyBorder="1" applyAlignment="1">
      <alignment horizontal="left"/>
    </xf>
    <xf numFmtId="0" fontId="4" fillId="0" borderId="48" xfId="0" applyFont="1" applyBorder="1" applyAlignment="1"/>
    <xf numFmtId="0" fontId="4" fillId="0" borderId="45" xfId="0" applyFont="1" applyBorder="1" applyAlignment="1"/>
    <xf numFmtId="0" fontId="4" fillId="0" borderId="48" xfId="0" applyFont="1" applyBorder="1" applyAlignment="1" applyProtection="1">
      <alignment horizontal="left"/>
      <protection locked="0"/>
    </xf>
    <xf numFmtId="0" fontId="4" fillId="0" borderId="45" xfId="0" applyFont="1" applyBorder="1" applyAlignment="1" applyProtection="1">
      <alignment horizontal="left"/>
      <protection locked="0"/>
    </xf>
    <xf numFmtId="0" fontId="0" fillId="11" borderId="42" xfId="0" applyFill="1" applyBorder="1" applyAlignment="1">
      <alignment horizontal="center"/>
    </xf>
    <xf numFmtId="0" fontId="0" fillId="0" borderId="1" xfId="0" applyBorder="1" applyAlignment="1">
      <alignment horizontal="left" vertical="top" wrapText="1"/>
    </xf>
    <xf numFmtId="0" fontId="6" fillId="0" borderId="26" xfId="0" applyFont="1" applyBorder="1" applyAlignment="1">
      <alignment horizontal="left" vertical="top" wrapText="1"/>
    </xf>
    <xf numFmtId="0" fontId="6" fillId="0" borderId="0" xfId="0" applyFont="1" applyAlignment="1">
      <alignment horizontal="left" vertical="top" wrapText="1"/>
    </xf>
  </cellXfs>
  <cellStyles count="5">
    <cellStyle name="Comma" xfId="3" builtinId="3"/>
    <cellStyle name="Normal" xfId="0" builtinId="0"/>
    <cellStyle name="Normal 2" xfId="2" xr:uid="{DC09588B-ECBF-47B6-95AA-8BC681BC2C7D}"/>
    <cellStyle name="Normal_Sheet1" xfId="4" xr:uid="{03C24FCD-3752-45BA-BFCD-0EFDFC951512}"/>
    <cellStyle name="Percent" xfId="1" builtinId="5"/>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31750</xdr:rowOff>
    </xdr:from>
    <xdr:to>
      <xdr:col>1</xdr:col>
      <xdr:colOff>1622425</xdr:colOff>
      <xdr:row>4</xdr:row>
      <xdr:rowOff>153307</xdr:rowOff>
    </xdr:to>
    <xdr:pic>
      <xdr:nvPicPr>
        <xdr:cNvPr id="2" name="Picture 3">
          <a:extLst>
            <a:ext uri="{FF2B5EF4-FFF2-40B4-BE49-F238E27FC236}">
              <a16:creationId xmlns:a16="http://schemas.microsoft.com/office/drawing/2014/main" id="{072A0EDC-E575-4862-9B1D-3C38D3B7D5B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641350"/>
          <a:ext cx="2054225" cy="4898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2</xdr:row>
      <xdr:rowOff>97971</xdr:rowOff>
    </xdr:from>
    <xdr:to>
      <xdr:col>5</xdr:col>
      <xdr:colOff>599466</xdr:colOff>
      <xdr:row>3</xdr:row>
      <xdr:rowOff>73385</xdr:rowOff>
    </xdr:to>
    <xdr:pic>
      <xdr:nvPicPr>
        <xdr:cNvPr id="2" name="Picture 2" descr="BC Housing logo">
          <a:extLst>
            <a:ext uri="{FF2B5EF4-FFF2-40B4-BE49-F238E27FC236}">
              <a16:creationId xmlns:a16="http://schemas.microsoft.com/office/drawing/2014/main" id="{E2C65DA7-EF63-424A-89DE-0DF3A0AA91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97971"/>
          <a:ext cx="1952015" cy="46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9</xdr:row>
      <xdr:rowOff>190500</xdr:rowOff>
    </xdr:from>
    <xdr:ext cx="184731" cy="264560"/>
    <xdr:sp macro="" textlink="">
      <xdr:nvSpPr>
        <xdr:cNvPr id="2" name="TextBox 1">
          <a:extLst>
            <a:ext uri="{FF2B5EF4-FFF2-40B4-BE49-F238E27FC236}">
              <a16:creationId xmlns:a16="http://schemas.microsoft.com/office/drawing/2014/main" id="{9EA470C6-8BA1-4F70-860F-86F2616DC2FD}"/>
            </a:ext>
          </a:extLst>
        </xdr:cNvPr>
        <xdr:cNvSpPr txBox="1"/>
      </xdr:nvSpPr>
      <xdr:spPr>
        <a:xfrm>
          <a:off x="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CA"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chmc.sharepoint.com/sites/CHFCoreTeam/Shared%20Documents/General/Keely%20CHF%20Working%20Docs/zz__2324-041%20CHF%20Appendix%2014%20Response%20Template%20Part%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14A Project Profile"/>
      <sheetName val="14A Risk"/>
      <sheetName val="14A Capital Budget"/>
      <sheetName val="14A Operating Budget"/>
      <sheetName val="14A PDF Budget"/>
      <sheetName val="Validation"/>
    </sheetNames>
    <sheetDataSet>
      <sheetData sheetId="0">
        <row r="9">
          <cell r="C9" t="str">
            <v>Organization Name</v>
          </cell>
        </row>
        <row r="16">
          <cell r="C16" t="str">
            <v>(Select)</v>
          </cell>
        </row>
        <row r="17">
          <cell r="C17" t="str">
            <v>Street Address or "Unknown"</v>
          </cell>
        </row>
        <row r="18">
          <cell r="C18" t="str">
            <v>City</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3B74-7A8A-47C1-BB64-08C406F1B987}">
  <sheetPr codeName="Sheet1">
    <tabColor theme="6" tint="-0.249977111117893"/>
  </sheetPr>
  <dimension ref="A1:H267"/>
  <sheetViews>
    <sheetView showGridLines="0" tabSelected="1" topLeftCell="A192" zoomScaleNormal="100" workbookViewId="0">
      <selection activeCell="B201" sqref="B201"/>
    </sheetView>
  </sheetViews>
  <sheetFormatPr defaultRowHeight="14.6"/>
  <cols>
    <col min="1" max="1" width="6.69140625" customWidth="1"/>
    <col min="2" max="2" width="41.53515625" customWidth="1"/>
    <col min="3" max="3" width="38.69140625" customWidth="1"/>
    <col min="4" max="4" width="48.15234375" customWidth="1"/>
    <col min="5" max="5" width="40.84375" customWidth="1"/>
    <col min="6" max="6" width="40.53515625" customWidth="1"/>
    <col min="7" max="7" width="39.69140625" customWidth="1"/>
  </cols>
  <sheetData>
    <row r="1" spans="1:6">
      <c r="A1" s="328" t="s">
        <v>0</v>
      </c>
      <c r="B1" s="155"/>
      <c r="C1" s="155"/>
      <c r="D1" s="155"/>
    </row>
    <row r="2" spans="1:6" ht="33.75" customHeight="1">
      <c r="A2" s="427" t="s">
        <v>1</v>
      </c>
      <c r="B2" s="428"/>
      <c r="C2" s="428"/>
      <c r="D2" s="428"/>
      <c r="E2" s="321"/>
      <c r="F2" s="321"/>
    </row>
    <row r="7" spans="1:6">
      <c r="B7" s="149" t="s">
        <v>2</v>
      </c>
      <c r="C7" s="150"/>
      <c r="D7" s="151" t="s">
        <v>3</v>
      </c>
      <c r="E7" s="152"/>
    </row>
    <row r="8" spans="1:6">
      <c r="B8" s="153" t="s">
        <v>4</v>
      </c>
      <c r="C8" s="338" t="s">
        <v>5</v>
      </c>
      <c r="D8" s="154">
        <f>C63</f>
        <v>0</v>
      </c>
    </row>
    <row r="9" spans="1:6">
      <c r="B9" s="153" t="s">
        <v>6</v>
      </c>
      <c r="C9" s="338" t="s">
        <v>6</v>
      </c>
      <c r="D9" s="155" t="s">
        <v>7</v>
      </c>
    </row>
    <row r="10" spans="1:6">
      <c r="B10" s="153" t="s">
        <v>8</v>
      </c>
      <c r="C10" s="338" t="s">
        <v>8</v>
      </c>
    </row>
    <row r="11" spans="1:6">
      <c r="B11" s="153" t="s">
        <v>9</v>
      </c>
      <c r="C11" s="338" t="s">
        <v>9</v>
      </c>
    </row>
    <row r="12" spans="1:6">
      <c r="B12" s="153" t="s">
        <v>10</v>
      </c>
      <c r="C12" s="338" t="s">
        <v>10</v>
      </c>
    </row>
    <row r="14" spans="1:6">
      <c r="B14" s="149" t="s">
        <v>11</v>
      </c>
      <c r="C14" s="150"/>
    </row>
    <row r="15" spans="1:6">
      <c r="B15" s="156" t="s">
        <v>12</v>
      </c>
      <c r="C15" s="330" t="s">
        <v>13</v>
      </c>
    </row>
    <row r="16" spans="1:6">
      <c r="B16" s="156" t="s">
        <v>14</v>
      </c>
      <c r="C16" s="334" t="s">
        <v>15</v>
      </c>
    </row>
    <row r="17" spans="2:5">
      <c r="B17" s="156" t="s">
        <v>16</v>
      </c>
      <c r="C17" s="334" t="s">
        <v>16</v>
      </c>
    </row>
    <row r="18" spans="2:5">
      <c r="B18" s="157" t="s">
        <v>17</v>
      </c>
      <c r="C18" s="355" t="s">
        <v>17</v>
      </c>
    </row>
    <row r="19" spans="2:5">
      <c r="B19" s="156" t="s">
        <v>18</v>
      </c>
      <c r="C19" s="334" t="s">
        <v>19</v>
      </c>
    </row>
    <row r="20" spans="2:5">
      <c r="C20" s="158"/>
    </row>
    <row r="21" spans="2:5">
      <c r="B21" s="371" t="s">
        <v>20</v>
      </c>
      <c r="C21" s="371"/>
      <c r="D21" s="371"/>
      <c r="E21" s="159"/>
    </row>
    <row r="22" spans="2:5" ht="15" customHeight="1">
      <c r="B22" s="372" t="s">
        <v>21</v>
      </c>
      <c r="C22" s="372"/>
      <c r="D22" s="372"/>
      <c r="E22" s="159"/>
    </row>
    <row r="23" spans="2:5">
      <c r="B23" s="160" t="s">
        <v>22</v>
      </c>
      <c r="C23" s="401" t="s">
        <v>13</v>
      </c>
      <c r="D23" s="402"/>
      <c r="E23" s="161"/>
    </row>
    <row r="24" spans="2:5">
      <c r="B24" s="162" t="s">
        <v>23</v>
      </c>
      <c r="C24" s="401" t="s">
        <v>13</v>
      </c>
      <c r="D24" s="402"/>
      <c r="E24" s="161"/>
    </row>
    <row r="25" spans="2:5">
      <c r="B25" s="163" t="s">
        <v>24</v>
      </c>
      <c r="C25" s="401" t="s">
        <v>13</v>
      </c>
      <c r="D25" s="402"/>
      <c r="E25" s="161"/>
    </row>
    <row r="26" spans="2:5">
      <c r="B26" s="164" t="s">
        <v>25</v>
      </c>
      <c r="C26" s="401" t="s">
        <v>13</v>
      </c>
      <c r="D26" s="402"/>
      <c r="E26" s="161"/>
    </row>
    <row r="27" spans="2:5">
      <c r="B27" s="165" t="s">
        <v>26</v>
      </c>
      <c r="C27" s="401" t="s">
        <v>13</v>
      </c>
      <c r="D27" s="402"/>
    </row>
    <row r="28" spans="2:5">
      <c r="B28" s="166" t="s">
        <v>27</v>
      </c>
      <c r="C28" s="167"/>
    </row>
    <row r="29" spans="2:5">
      <c r="B29" s="168" t="s">
        <v>28</v>
      </c>
      <c r="C29" s="169"/>
      <c r="D29" s="330" t="s">
        <v>13</v>
      </c>
      <c r="E29" s="161"/>
    </row>
    <row r="31" spans="2:5">
      <c r="B31" s="371" t="s">
        <v>29</v>
      </c>
      <c r="C31" s="371"/>
      <c r="D31" s="371"/>
    </row>
    <row r="32" spans="2:5">
      <c r="B32" s="430" t="s">
        <v>30</v>
      </c>
      <c r="C32" s="430"/>
      <c r="D32" s="430"/>
    </row>
    <row r="33" spans="2:5" ht="113.25" customHeight="1">
      <c r="B33" s="431" t="s">
        <v>31</v>
      </c>
      <c r="C33" s="431"/>
      <c r="D33" s="431"/>
    </row>
    <row r="34" spans="2:5">
      <c r="C34" s="158"/>
    </row>
    <row r="35" spans="2:5">
      <c r="B35" s="360" t="s">
        <v>32</v>
      </c>
      <c r="C35" s="150"/>
      <c r="D35" s="149"/>
    </row>
    <row r="36" spans="2:5">
      <c r="B36" s="387" t="s">
        <v>33</v>
      </c>
      <c r="C36" s="387"/>
      <c r="D36" s="387"/>
      <c r="E36" s="152"/>
    </row>
    <row r="37" spans="2:5" ht="27.75" customHeight="1">
      <c r="B37" s="388"/>
      <c r="C37" s="389"/>
      <c r="D37" s="390"/>
    </row>
    <row r="38" spans="2:5" ht="33" customHeight="1">
      <c r="B38" s="391"/>
      <c r="C38" s="392"/>
      <c r="D38" s="393"/>
    </row>
    <row r="39" spans="2:5">
      <c r="B39" s="394"/>
      <c r="C39" s="395"/>
      <c r="D39" s="396"/>
    </row>
    <row r="40" spans="2:5">
      <c r="B40" s="152"/>
    </row>
    <row r="41" spans="2:5">
      <c r="B41" s="149" t="s">
        <v>34</v>
      </c>
      <c r="C41" s="170"/>
      <c r="D41" s="171"/>
      <c r="E41" s="159"/>
    </row>
    <row r="42" spans="2:5">
      <c r="B42" s="370" t="s">
        <v>35</v>
      </c>
      <c r="C42" s="370"/>
      <c r="D42" s="370"/>
      <c r="E42" s="152"/>
    </row>
    <row r="43" spans="2:5" ht="15" thickBot="1">
      <c r="B43" s="172" t="s">
        <v>36</v>
      </c>
      <c r="C43" s="173" t="s">
        <v>37</v>
      </c>
      <c r="D43" s="174" t="s">
        <v>38</v>
      </c>
      <c r="E43" s="6"/>
    </row>
    <row r="44" spans="2:5" ht="15" thickTop="1">
      <c r="B44" s="175" t="s">
        <v>39</v>
      </c>
      <c r="C44" s="176"/>
      <c r="D44" s="332" t="s">
        <v>40</v>
      </c>
      <c r="E44" s="158"/>
    </row>
    <row r="45" spans="2:5">
      <c r="B45" s="153" t="s">
        <v>41</v>
      </c>
      <c r="C45" s="177"/>
      <c r="D45" s="332" t="s">
        <v>40</v>
      </c>
      <c r="E45" s="158"/>
    </row>
    <row r="46" spans="2:5" ht="15" thickBot="1">
      <c r="B46" s="178" t="s">
        <v>42</v>
      </c>
      <c r="C46" s="356"/>
      <c r="D46" s="332" t="s">
        <v>40</v>
      </c>
      <c r="E46" s="158"/>
    </row>
    <row r="47" spans="2:5" ht="15" thickTop="1">
      <c r="B47" s="175" t="s">
        <v>43</v>
      </c>
      <c r="C47" s="180"/>
      <c r="D47" s="181">
        <f>SUM(D44:D46)</f>
        <v>0</v>
      </c>
      <c r="E47" s="155" t="s">
        <v>44</v>
      </c>
    </row>
    <row r="49" spans="2:5">
      <c r="B49" s="1" t="s">
        <v>45</v>
      </c>
      <c r="C49" s="380"/>
      <c r="D49" s="380"/>
      <c r="E49" s="152"/>
    </row>
    <row r="50" spans="2:5" ht="15" thickBot="1">
      <c r="B50" s="172" t="s">
        <v>36</v>
      </c>
      <c r="C50" s="182" t="s">
        <v>37</v>
      </c>
      <c r="D50" s="182" t="s">
        <v>38</v>
      </c>
    </row>
    <row r="51" spans="2:5" ht="15" thickTop="1">
      <c r="B51" s="175" t="s">
        <v>39</v>
      </c>
      <c r="C51" s="183"/>
      <c r="D51" s="332" t="s">
        <v>40</v>
      </c>
    </row>
    <row r="52" spans="2:5">
      <c r="B52" s="153" t="s">
        <v>41</v>
      </c>
      <c r="C52" s="184"/>
      <c r="D52" s="332" t="s">
        <v>40</v>
      </c>
    </row>
    <row r="53" spans="2:5" ht="15" thickBot="1">
      <c r="B53" s="178" t="s">
        <v>42</v>
      </c>
      <c r="C53" s="185"/>
      <c r="D53" s="332" t="s">
        <v>40</v>
      </c>
    </row>
    <row r="54" spans="2:5" ht="15" thickTop="1">
      <c r="B54" s="175" t="s">
        <v>43</v>
      </c>
      <c r="C54" s="180"/>
      <c r="D54" s="181">
        <f>SUM(D51:D53)</f>
        <v>0</v>
      </c>
      <c r="E54" s="155" t="s">
        <v>44</v>
      </c>
    </row>
    <row r="55" spans="2:5">
      <c r="B55" s="186"/>
      <c r="C55" s="186"/>
      <c r="D55" s="186"/>
      <c r="E55" s="186"/>
    </row>
    <row r="56" spans="2:5">
      <c r="B56" s="370" t="s">
        <v>46</v>
      </c>
      <c r="C56" s="370"/>
      <c r="D56" s="370"/>
      <c r="E56" s="152"/>
    </row>
    <row r="57" spans="2:5" ht="15" thickBot="1">
      <c r="B57" s="172" t="s">
        <v>36</v>
      </c>
      <c r="C57" s="173" t="s">
        <v>37</v>
      </c>
      <c r="D57" s="174" t="s">
        <v>38</v>
      </c>
      <c r="E57" s="6"/>
    </row>
    <row r="58" spans="2:5" ht="15" thickTop="1">
      <c r="B58" s="175" t="s">
        <v>39</v>
      </c>
      <c r="C58" s="176"/>
      <c r="D58" s="332" t="s">
        <v>40</v>
      </c>
      <c r="E58" s="158"/>
    </row>
    <row r="59" spans="2:5">
      <c r="B59" s="153" t="s">
        <v>41</v>
      </c>
      <c r="C59" s="177"/>
      <c r="D59" s="332" t="s">
        <v>40</v>
      </c>
      <c r="E59" s="158"/>
    </row>
    <row r="60" spans="2:5" ht="15" thickBot="1">
      <c r="B60" s="178" t="s">
        <v>42</v>
      </c>
      <c r="C60" s="179"/>
      <c r="D60" s="332" t="s">
        <v>40</v>
      </c>
      <c r="E60" s="158"/>
    </row>
    <row r="61" spans="2:5" ht="15" thickTop="1">
      <c r="B61" s="175" t="s">
        <v>43</v>
      </c>
      <c r="C61" s="180"/>
      <c r="D61" s="181">
        <f>SUM(D58:D60)</f>
        <v>0</v>
      </c>
      <c r="E61" s="155" t="s">
        <v>44</v>
      </c>
    </row>
    <row r="63" spans="2:5">
      <c r="B63" s="187" t="s">
        <v>47</v>
      </c>
      <c r="C63" s="181">
        <f>D47+D54+D61</f>
        <v>0</v>
      </c>
      <c r="D63" s="155" t="s">
        <v>44</v>
      </c>
    </row>
    <row r="64" spans="2:5">
      <c r="B64" s="186"/>
      <c r="C64" s="188"/>
      <c r="D64" s="186"/>
      <c r="E64" s="186"/>
    </row>
    <row r="65" spans="2:7">
      <c r="E65" s="186"/>
    </row>
    <row r="66" spans="2:7">
      <c r="B66" s="149" t="s">
        <v>48</v>
      </c>
      <c r="C66" s="150"/>
      <c r="D66" s="187" t="s">
        <v>49</v>
      </c>
      <c r="E66" s="155" t="s">
        <v>44</v>
      </c>
    </row>
    <row r="67" spans="2:7">
      <c r="B67" s="189" t="s">
        <v>50</v>
      </c>
      <c r="C67" s="332" t="s">
        <v>40</v>
      </c>
      <c r="D67" s="190" t="str">
        <f>IFERROR(C67/C63,"")</f>
        <v/>
      </c>
      <c r="E67" s="155" t="s">
        <v>44</v>
      </c>
    </row>
    <row r="68" spans="2:7" hidden="1">
      <c r="B68" s="191" t="s">
        <v>51</v>
      </c>
      <c r="C68" s="241" t="s">
        <v>52</v>
      </c>
      <c r="D68" s="190" t="str">
        <f>IFERROR(C68/C63, "Do not enter data here")</f>
        <v>Do not enter data here</v>
      </c>
      <c r="E68" s="155" t="s">
        <v>44</v>
      </c>
    </row>
    <row r="69" spans="2:7" hidden="1">
      <c r="B69" s="153" t="s">
        <v>53</v>
      </c>
      <c r="C69" s="192"/>
      <c r="D69" s="193" t="str">
        <f>IFERROR((C67+C68)/C63, "")</f>
        <v/>
      </c>
      <c r="E69" s="155" t="s">
        <v>44</v>
      </c>
    </row>
    <row r="70" spans="2:7">
      <c r="B70" s="194"/>
      <c r="C70" s="159"/>
      <c r="D70" s="195"/>
      <c r="E70" s="159"/>
    </row>
    <row r="71" spans="2:7">
      <c r="B71" s="196" t="s">
        <v>54</v>
      </c>
      <c r="C71" s="197"/>
      <c r="D71" s="198"/>
      <c r="E71" s="197"/>
    </row>
    <row r="72" spans="2:7" ht="15" thickBot="1">
      <c r="B72" s="199" t="s">
        <v>55</v>
      </c>
      <c r="C72" s="200" t="s">
        <v>56</v>
      </c>
      <c r="D72" s="200" t="s">
        <v>57</v>
      </c>
      <c r="E72" s="200" t="s">
        <v>20</v>
      </c>
    </row>
    <row r="73" spans="2:7" ht="15" thickTop="1">
      <c r="B73" s="357" t="s">
        <v>58</v>
      </c>
      <c r="C73" s="333" t="s">
        <v>59</v>
      </c>
      <c r="D73" s="333" t="s">
        <v>60</v>
      </c>
      <c r="E73" s="351" t="s">
        <v>61</v>
      </c>
    </row>
    <row r="74" spans="2:7">
      <c r="B74" s="201" t="s">
        <v>62</v>
      </c>
      <c r="C74" s="333" t="s">
        <v>59</v>
      </c>
      <c r="D74" s="333" t="s">
        <v>60</v>
      </c>
      <c r="E74" s="351" t="s">
        <v>61</v>
      </c>
    </row>
    <row r="75" spans="2:7">
      <c r="B75" s="156" t="s">
        <v>63</v>
      </c>
      <c r="C75" s="330" t="s">
        <v>59</v>
      </c>
      <c r="D75" s="330" t="s">
        <v>60</v>
      </c>
      <c r="E75" s="334" t="s">
        <v>61</v>
      </c>
    </row>
    <row r="76" spans="2:7">
      <c r="B76" s="156" t="s">
        <v>64</v>
      </c>
      <c r="C76" s="330" t="s">
        <v>59</v>
      </c>
      <c r="D76" s="330" t="s">
        <v>60</v>
      </c>
      <c r="E76" s="334" t="s">
        <v>61</v>
      </c>
    </row>
    <row r="77" spans="2:7">
      <c r="B77" s="156" t="s">
        <v>65</v>
      </c>
      <c r="C77" s="330" t="s">
        <v>59</v>
      </c>
      <c r="D77" s="330" t="s">
        <v>60</v>
      </c>
      <c r="E77" s="334" t="s">
        <v>61</v>
      </c>
    </row>
    <row r="78" spans="2:7">
      <c r="B78" s="202" t="s">
        <v>66</v>
      </c>
      <c r="C78" s="349" t="s">
        <v>67</v>
      </c>
      <c r="D78" s="330" t="s">
        <v>68</v>
      </c>
      <c r="E78" s="203"/>
    </row>
    <row r="79" spans="2:7" ht="27" customHeight="1">
      <c r="B79" s="194"/>
      <c r="C79" s="194" t="s">
        <v>35</v>
      </c>
      <c r="D79" s="194" t="s">
        <v>45</v>
      </c>
      <c r="E79" s="194" t="s">
        <v>46</v>
      </c>
      <c r="F79" s="194" t="s">
        <v>69</v>
      </c>
      <c r="G79" s="194" t="s">
        <v>70</v>
      </c>
    </row>
    <row r="80" spans="2:7">
      <c r="B80" s="204" t="s">
        <v>71</v>
      </c>
      <c r="C80" s="330" t="s">
        <v>13</v>
      </c>
      <c r="D80" s="330" t="s">
        <v>13</v>
      </c>
      <c r="E80" s="330" t="s">
        <v>13</v>
      </c>
      <c r="F80" s="330" t="s">
        <v>13</v>
      </c>
      <c r="G80" s="330" t="s">
        <v>13</v>
      </c>
    </row>
    <row r="81" spans="2:7">
      <c r="B81" s="156" t="s">
        <v>72</v>
      </c>
      <c r="C81" s="330" t="s">
        <v>13</v>
      </c>
      <c r="D81" s="330" t="s">
        <v>13</v>
      </c>
      <c r="E81" s="330" t="s">
        <v>13</v>
      </c>
      <c r="F81" s="330" t="s">
        <v>13</v>
      </c>
      <c r="G81" s="330" t="s">
        <v>13</v>
      </c>
    </row>
    <row r="82" spans="2:7">
      <c r="B82" s="156" t="s">
        <v>73</v>
      </c>
      <c r="C82" s="330" t="s">
        <v>13</v>
      </c>
      <c r="D82" s="330" t="s">
        <v>13</v>
      </c>
      <c r="E82" s="330" t="s">
        <v>13</v>
      </c>
      <c r="F82" s="330" t="s">
        <v>13</v>
      </c>
      <c r="G82" s="330" t="s">
        <v>13</v>
      </c>
    </row>
    <row r="83" spans="2:7">
      <c r="B83" s="156" t="s">
        <v>74</v>
      </c>
      <c r="C83" s="334" t="s">
        <v>75</v>
      </c>
      <c r="D83" s="334" t="s">
        <v>76</v>
      </c>
      <c r="E83" s="334" t="s">
        <v>76</v>
      </c>
      <c r="F83" s="334" t="s">
        <v>76</v>
      </c>
      <c r="G83" s="334" t="s">
        <v>76</v>
      </c>
    </row>
    <row r="84" spans="2:7">
      <c r="B84" s="156" t="s">
        <v>77</v>
      </c>
      <c r="C84" s="334" t="s">
        <v>78</v>
      </c>
      <c r="D84" s="334" t="s">
        <v>78</v>
      </c>
      <c r="E84" s="334" t="s">
        <v>78</v>
      </c>
      <c r="F84" s="334" t="s">
        <v>78</v>
      </c>
      <c r="G84" s="334" t="s">
        <v>78</v>
      </c>
    </row>
    <row r="85" spans="2:7">
      <c r="B85" s="156" t="s">
        <v>79</v>
      </c>
      <c r="C85" s="334" t="s">
        <v>80</v>
      </c>
      <c r="D85" s="334" t="s">
        <v>80</v>
      </c>
      <c r="E85" s="334" t="s">
        <v>80</v>
      </c>
      <c r="F85" s="334" t="s">
        <v>80</v>
      </c>
      <c r="G85" s="334" t="s">
        <v>80</v>
      </c>
    </row>
    <row r="86" spans="2:7">
      <c r="B86" s="330" t="s">
        <v>81</v>
      </c>
      <c r="C86" s="334" t="s">
        <v>82</v>
      </c>
      <c r="D86" s="334" t="s">
        <v>82</v>
      </c>
      <c r="E86" s="334" t="s">
        <v>82</v>
      </c>
      <c r="F86" s="334" t="s">
        <v>82</v>
      </c>
      <c r="G86" s="334" t="s">
        <v>82</v>
      </c>
    </row>
    <row r="87" spans="2:7">
      <c r="B87" s="330" t="s">
        <v>83</v>
      </c>
      <c r="C87" s="334" t="s">
        <v>82</v>
      </c>
      <c r="D87" s="334" t="s">
        <v>82</v>
      </c>
      <c r="E87" s="334" t="s">
        <v>82</v>
      </c>
      <c r="F87" s="334" t="s">
        <v>82</v>
      </c>
      <c r="G87" s="334" t="s">
        <v>82</v>
      </c>
    </row>
    <row r="88" spans="2:7">
      <c r="B88" s="330" t="s">
        <v>84</v>
      </c>
      <c r="C88" s="334" t="s">
        <v>82</v>
      </c>
      <c r="D88" s="334" t="s">
        <v>82</v>
      </c>
      <c r="E88" s="334" t="s">
        <v>82</v>
      </c>
      <c r="F88" s="334" t="s">
        <v>82</v>
      </c>
      <c r="G88" s="334" t="s">
        <v>82</v>
      </c>
    </row>
    <row r="89" spans="2:7">
      <c r="B89" s="330" t="s">
        <v>85</v>
      </c>
      <c r="C89" s="334" t="s">
        <v>82</v>
      </c>
      <c r="D89" s="334" t="s">
        <v>82</v>
      </c>
      <c r="E89" s="334" t="s">
        <v>82</v>
      </c>
      <c r="F89" s="334" t="s">
        <v>82</v>
      </c>
      <c r="G89" s="334" t="s">
        <v>82</v>
      </c>
    </row>
    <row r="90" spans="2:7">
      <c r="B90" s="156" t="s">
        <v>86</v>
      </c>
      <c r="C90" s="384" t="s">
        <v>87</v>
      </c>
      <c r="D90" s="385"/>
      <c r="E90" s="386"/>
    </row>
    <row r="91" spans="2:7">
      <c r="C91" s="158"/>
      <c r="D91" s="158"/>
      <c r="E91" s="158"/>
    </row>
    <row r="92" spans="2:7">
      <c r="B92" s="320" t="s">
        <v>88</v>
      </c>
      <c r="C92" s="377" t="s">
        <v>89</v>
      </c>
      <c r="D92" s="378"/>
      <c r="E92" s="379"/>
    </row>
    <row r="93" spans="2:7" ht="48.75" customHeight="1">
      <c r="B93" s="205" t="s">
        <v>90</v>
      </c>
      <c r="C93" s="381" t="s">
        <v>91</v>
      </c>
      <c r="D93" s="382"/>
      <c r="E93" s="383"/>
    </row>
    <row r="94" spans="2:7" ht="44.25" hidden="1" customHeight="1">
      <c r="B94" s="205" t="s">
        <v>92</v>
      </c>
      <c r="C94" s="418" t="s">
        <v>93</v>
      </c>
      <c r="D94" s="418"/>
      <c r="E94" s="418"/>
    </row>
    <row r="95" spans="2:7" ht="58.3">
      <c r="B95" s="204" t="s">
        <v>94</v>
      </c>
      <c r="C95" s="333" t="s">
        <v>13</v>
      </c>
      <c r="D95" s="351" t="s">
        <v>95</v>
      </c>
      <c r="E95" s="206" t="s">
        <v>96</v>
      </c>
    </row>
    <row r="96" spans="2:7">
      <c r="B96" s="204" t="s">
        <v>97</v>
      </c>
      <c r="C96" s="205" t="s">
        <v>98</v>
      </c>
      <c r="D96" s="334" t="s">
        <v>13</v>
      </c>
    </row>
    <row r="97" spans="2:5">
      <c r="B97" s="204"/>
      <c r="C97" s="205" t="s">
        <v>99</v>
      </c>
      <c r="D97" s="334" t="s">
        <v>13</v>
      </c>
      <c r="E97" s="207"/>
    </row>
    <row r="98" spans="2:5">
      <c r="B98" s="204"/>
      <c r="C98" s="205" t="s">
        <v>100</v>
      </c>
      <c r="D98" s="334" t="s">
        <v>13</v>
      </c>
      <c r="E98" s="207"/>
    </row>
    <row r="99" spans="2:5">
      <c r="B99" s="156"/>
      <c r="C99" s="205" t="s">
        <v>101</v>
      </c>
      <c r="D99" s="334" t="s">
        <v>13</v>
      </c>
      <c r="E99" s="208"/>
    </row>
    <row r="100" spans="2:5">
      <c r="B100" s="156"/>
      <c r="C100" s="205" t="s">
        <v>102</v>
      </c>
      <c r="D100" s="334" t="s">
        <v>103</v>
      </c>
      <c r="E100" s="208"/>
    </row>
    <row r="101" spans="2:5">
      <c r="B101" s="209"/>
    </row>
    <row r="102" spans="2:5">
      <c r="B102" s="149" t="s">
        <v>104</v>
      </c>
      <c r="C102" s="150"/>
      <c r="D102" s="335" t="s">
        <v>13</v>
      </c>
    </row>
    <row r="103" spans="2:5" ht="33" customHeight="1">
      <c r="B103" s="397" t="s">
        <v>105</v>
      </c>
      <c r="C103" s="398"/>
      <c r="D103" s="336" t="s">
        <v>13</v>
      </c>
    </row>
    <row r="104" spans="2:5">
      <c r="B104" s="373" t="s">
        <v>106</v>
      </c>
      <c r="C104" s="373"/>
      <c r="D104" s="373"/>
      <c r="E104" s="158"/>
    </row>
    <row r="105" spans="2:5">
      <c r="B105" s="374" t="s">
        <v>107</v>
      </c>
      <c r="C105" s="375"/>
      <c r="D105" s="376"/>
    </row>
    <row r="106" spans="2:5" ht="32.25" customHeight="1">
      <c r="B106" s="416" t="s">
        <v>108</v>
      </c>
      <c r="C106" s="417"/>
      <c r="D106" s="337" t="s">
        <v>13</v>
      </c>
      <c r="E106" s="158"/>
    </row>
    <row r="108" spans="2:5">
      <c r="B108" s="149" t="s">
        <v>109</v>
      </c>
      <c r="C108" s="149"/>
      <c r="D108" s="149"/>
    </row>
    <row r="109" spans="2:5" ht="15" thickBot="1">
      <c r="B109" s="172"/>
      <c r="C109" s="172" t="s">
        <v>110</v>
      </c>
      <c r="D109" s="172" t="s">
        <v>111</v>
      </c>
    </row>
    <row r="110" spans="2:5" ht="15" thickTop="1">
      <c r="B110" s="175" t="s">
        <v>112</v>
      </c>
      <c r="C110" s="332" t="s">
        <v>13</v>
      </c>
      <c r="D110" s="332" t="s">
        <v>13</v>
      </c>
      <c r="E110" s="152"/>
    </row>
    <row r="111" spans="2:5">
      <c r="B111" s="153" t="s">
        <v>113</v>
      </c>
      <c r="C111" s="338" t="s">
        <v>13</v>
      </c>
      <c r="D111" s="338" t="s">
        <v>13</v>
      </c>
    </row>
    <row r="112" spans="2:5" ht="37.5" customHeight="1" thickBot="1">
      <c r="B112" s="210" t="s">
        <v>114</v>
      </c>
      <c r="C112" s="339" t="s">
        <v>115</v>
      </c>
      <c r="D112" s="339" t="s">
        <v>115</v>
      </c>
    </row>
    <row r="113" spans="2:5" ht="15.75" customHeight="1" thickTop="1">
      <c r="B113" s="419" t="s">
        <v>116</v>
      </c>
      <c r="C113" s="211" t="s">
        <v>117</v>
      </c>
      <c r="D113" s="332" t="s">
        <v>13</v>
      </c>
    </row>
    <row r="114" spans="2:5">
      <c r="B114" s="420"/>
      <c r="C114" s="212" t="s">
        <v>118</v>
      </c>
      <c r="D114" s="329" t="s">
        <v>13</v>
      </c>
    </row>
    <row r="115" spans="2:5">
      <c r="B115" s="420"/>
      <c r="C115" s="212" t="s">
        <v>119</v>
      </c>
      <c r="D115" s="329" t="s">
        <v>13</v>
      </c>
    </row>
    <row r="116" spans="2:5">
      <c r="B116" s="421"/>
      <c r="C116" s="212" t="s">
        <v>120</v>
      </c>
      <c r="D116" s="340" t="s">
        <v>13</v>
      </c>
    </row>
    <row r="117" spans="2:5" ht="33.75" customHeight="1">
      <c r="B117" s="422" t="s">
        <v>121</v>
      </c>
      <c r="C117" s="423"/>
      <c r="D117" s="330" t="s">
        <v>13</v>
      </c>
    </row>
    <row r="118" spans="2:5">
      <c r="B118" s="213" t="s">
        <v>122</v>
      </c>
      <c r="C118" s="330" t="s">
        <v>13</v>
      </c>
      <c r="E118" s="214"/>
    </row>
    <row r="119" spans="2:5">
      <c r="B119" s="215" t="s">
        <v>123</v>
      </c>
      <c r="C119" s="330" t="s">
        <v>13</v>
      </c>
    </row>
    <row r="120" spans="2:5">
      <c r="B120" s="156" t="s">
        <v>124</v>
      </c>
      <c r="D120" s="330" t="s">
        <v>13</v>
      </c>
    </row>
    <row r="121" spans="2:5" ht="33" customHeight="1">
      <c r="B121" s="416" t="s">
        <v>125</v>
      </c>
      <c r="C121" s="417"/>
      <c r="D121" s="329" t="s">
        <v>13</v>
      </c>
    </row>
    <row r="122" spans="2:5">
      <c r="B122" s="377" t="s">
        <v>126</v>
      </c>
      <c r="C122" s="378"/>
      <c r="D122" s="379"/>
    </row>
    <row r="123" spans="2:5">
      <c r="B123" s="216"/>
      <c r="C123" s="216"/>
      <c r="D123" s="216"/>
      <c r="E123" s="216"/>
    </row>
    <row r="124" spans="2:5">
      <c r="B124" s="149" t="s">
        <v>127</v>
      </c>
      <c r="C124" s="150"/>
      <c r="D124" s="150"/>
    </row>
    <row r="125" spans="2:5">
      <c r="C125" t="s">
        <v>110</v>
      </c>
      <c r="D125" t="s">
        <v>128</v>
      </c>
    </row>
    <row r="126" spans="2:5">
      <c r="B126" s="153" t="s">
        <v>129</v>
      </c>
      <c r="C126" s="329" t="s">
        <v>13</v>
      </c>
      <c r="D126" s="329" t="s">
        <v>13</v>
      </c>
      <c r="E126" s="152"/>
    </row>
    <row r="127" spans="2:5">
      <c r="B127" s="153" t="s">
        <v>113</v>
      </c>
      <c r="C127" s="329" t="s">
        <v>13</v>
      </c>
      <c r="D127" s="329" t="s">
        <v>13</v>
      </c>
      <c r="E127" s="152"/>
    </row>
    <row r="128" spans="2:5" ht="29.15">
      <c r="B128" s="217" t="s">
        <v>114</v>
      </c>
      <c r="C128" s="341" t="s">
        <v>115</v>
      </c>
      <c r="D128" s="341" t="s">
        <v>115</v>
      </c>
      <c r="E128" s="6"/>
    </row>
    <row r="129" spans="2:5">
      <c r="B129" s="424" t="s">
        <v>130</v>
      </c>
      <c r="C129" s="425"/>
      <c r="D129" s="426"/>
      <c r="E129" s="159"/>
    </row>
    <row r="131" spans="2:5">
      <c r="B131" s="187" t="s">
        <v>131</v>
      </c>
      <c r="C131" s="329" t="s">
        <v>13</v>
      </c>
      <c r="D131" s="218" t="s">
        <v>132</v>
      </c>
    </row>
    <row r="132" spans="2:5">
      <c r="B132" s="219" t="s">
        <v>133</v>
      </c>
      <c r="C132" s="340" t="s">
        <v>13</v>
      </c>
      <c r="D132" s="218" t="s">
        <v>132</v>
      </c>
    </row>
    <row r="133" spans="2:5" ht="32.25" customHeight="1">
      <c r="B133" s="432" t="s">
        <v>134</v>
      </c>
      <c r="C133" s="433"/>
      <c r="D133" s="330" t="s">
        <v>13</v>
      </c>
      <c r="E133" s="220"/>
    </row>
    <row r="135" spans="2:5">
      <c r="B135" s="149" t="s">
        <v>135</v>
      </c>
      <c r="C135" s="221"/>
      <c r="D135" s="150"/>
      <c r="E135" s="150"/>
    </row>
    <row r="136" spans="2:5">
      <c r="B136" s="153" t="s">
        <v>136</v>
      </c>
      <c r="C136" s="329" t="s">
        <v>13</v>
      </c>
      <c r="D136" s="214" t="s">
        <v>137</v>
      </c>
      <c r="E136" s="155"/>
    </row>
    <row r="137" spans="2:5">
      <c r="B137" s="153" t="s">
        <v>138</v>
      </c>
      <c r="C137" s="340" t="s">
        <v>13</v>
      </c>
      <c r="D137" s="214" t="s">
        <v>137</v>
      </c>
      <c r="E137" s="155"/>
    </row>
    <row r="138" spans="2:5">
      <c r="B138" s="169" t="s">
        <v>139</v>
      </c>
      <c r="C138" s="366" t="s">
        <v>140</v>
      </c>
      <c r="D138" s="366"/>
      <c r="E138" s="366"/>
    </row>
    <row r="140" spans="2:5">
      <c r="B140" s="149" t="s">
        <v>141</v>
      </c>
      <c r="C140" s="221" t="s">
        <v>142</v>
      </c>
      <c r="D140" s="221"/>
      <c r="E140" s="150"/>
    </row>
    <row r="141" spans="2:5">
      <c r="B141" s="434" t="s">
        <v>143</v>
      </c>
      <c r="C141" s="434"/>
      <c r="D141" s="435" t="s">
        <v>144</v>
      </c>
      <c r="E141" s="435"/>
    </row>
    <row r="142" spans="2:5">
      <c r="B142" s="361" t="s">
        <v>145</v>
      </c>
      <c r="C142" s="361"/>
      <c r="D142" s="362"/>
      <c r="E142" s="362"/>
    </row>
    <row r="143" spans="2:5">
      <c r="B143" s="429" t="s">
        <v>146</v>
      </c>
      <c r="C143" s="429"/>
      <c r="D143" s="362"/>
      <c r="E143" s="362"/>
    </row>
    <row r="144" spans="2:5">
      <c r="B144" s="429" t="s">
        <v>147</v>
      </c>
      <c r="C144" s="429"/>
      <c r="D144" s="366"/>
      <c r="E144" s="366"/>
    </row>
    <row r="145" spans="2:5">
      <c r="B145" s="429" t="s">
        <v>148</v>
      </c>
      <c r="C145" s="429"/>
      <c r="D145" s="362"/>
      <c r="E145" s="362"/>
    </row>
    <row r="146" spans="2:5">
      <c r="B146" s="363" t="s">
        <v>149</v>
      </c>
      <c r="C146" s="363"/>
      <c r="D146" s="362"/>
      <c r="E146" s="362"/>
    </row>
    <row r="147" spans="2:5" ht="35.25" customHeight="1">
      <c r="B147" s="361" t="s">
        <v>150</v>
      </c>
      <c r="C147" s="361"/>
      <c r="D147" s="362"/>
      <c r="E147" s="362"/>
    </row>
    <row r="148" spans="2:5" ht="32.25" customHeight="1">
      <c r="B148" s="361" t="s">
        <v>151</v>
      </c>
      <c r="C148" s="361"/>
      <c r="D148" s="362"/>
      <c r="E148" s="362"/>
    </row>
    <row r="149" spans="2:5">
      <c r="B149" s="361" t="s">
        <v>152</v>
      </c>
      <c r="C149" s="361"/>
      <c r="D149" s="362"/>
      <c r="E149" s="362"/>
    </row>
    <row r="150" spans="2:5" ht="46.5" customHeight="1">
      <c r="B150" s="361" t="s">
        <v>153</v>
      </c>
      <c r="C150" s="361"/>
      <c r="D150" s="362"/>
      <c r="E150" s="362"/>
    </row>
    <row r="151" spans="2:5" ht="36.75" customHeight="1">
      <c r="B151" s="361" t="s">
        <v>154</v>
      </c>
      <c r="C151" s="361"/>
      <c r="D151" s="362"/>
      <c r="E151" s="362"/>
    </row>
    <row r="152" spans="2:5" ht="73.5" customHeight="1">
      <c r="B152" s="361" t="s">
        <v>155</v>
      </c>
      <c r="C152" s="361"/>
      <c r="D152" s="362"/>
      <c r="E152" s="362"/>
    </row>
    <row r="153" spans="2:5">
      <c r="B153" s="222"/>
      <c r="C153" s="222"/>
      <c r="D153" s="222"/>
      <c r="E153" s="222"/>
    </row>
    <row r="154" spans="2:5">
      <c r="B154" s="149" t="s">
        <v>156</v>
      </c>
      <c r="C154" s="223"/>
      <c r="D154" s="223"/>
      <c r="E154" s="222"/>
    </row>
    <row r="155" spans="2:5">
      <c r="B155" s="1"/>
      <c r="C155" t="s">
        <v>157</v>
      </c>
      <c r="D155" t="s">
        <v>158</v>
      </c>
    </row>
    <row r="156" spans="2:5">
      <c r="B156" s="153" t="s">
        <v>159</v>
      </c>
      <c r="C156" s="338" t="s">
        <v>157</v>
      </c>
      <c r="D156" s="338" t="s">
        <v>158</v>
      </c>
      <c r="E156" s="152"/>
    </row>
    <row r="157" spans="2:5">
      <c r="B157" s="153" t="s">
        <v>160</v>
      </c>
      <c r="C157" s="338" t="s">
        <v>157</v>
      </c>
      <c r="D157" s="338" t="s">
        <v>158</v>
      </c>
      <c r="E157" s="152"/>
    </row>
    <row r="158" spans="2:5">
      <c r="B158" s="214" t="s">
        <v>161</v>
      </c>
      <c r="C158" s="155"/>
      <c r="D158" s="317"/>
      <c r="E158" s="152"/>
    </row>
    <row r="159" spans="2:5">
      <c r="B159" s="152"/>
      <c r="C159" s="152"/>
      <c r="D159" s="195"/>
      <c r="E159" s="152"/>
    </row>
    <row r="160" spans="2:5">
      <c r="B160" s="224" t="s">
        <v>162</v>
      </c>
      <c r="C160" s="225"/>
      <c r="D160" s="225"/>
      <c r="E160" s="225"/>
    </row>
    <row r="161" spans="2:6">
      <c r="B161" t="s">
        <v>163</v>
      </c>
      <c r="C161" s="342" t="s">
        <v>13</v>
      </c>
      <c r="E161" s="226"/>
      <c r="F161" s="227"/>
    </row>
    <row r="162" spans="2:6">
      <c r="B162" s="226" t="s">
        <v>164</v>
      </c>
      <c r="C162" t="s">
        <v>165</v>
      </c>
      <c r="D162" s="226"/>
      <c r="E162" s="227"/>
    </row>
    <row r="163" spans="2:6">
      <c r="B163" s="343" t="s">
        <v>166</v>
      </c>
      <c r="C163" s="366" t="s">
        <v>167</v>
      </c>
      <c r="D163" s="366"/>
      <c r="E163" s="366"/>
    </row>
    <row r="164" spans="2:6">
      <c r="B164" s="343" t="s">
        <v>168</v>
      </c>
      <c r="C164" s="366" t="s">
        <v>167</v>
      </c>
      <c r="D164" s="366"/>
      <c r="E164" s="366"/>
    </row>
    <row r="165" spans="2:6">
      <c r="B165" s="343" t="s">
        <v>169</v>
      </c>
      <c r="C165" s="366" t="s">
        <v>167</v>
      </c>
      <c r="D165" s="366"/>
      <c r="E165" s="366"/>
    </row>
    <row r="166" spans="2:6">
      <c r="B166" s="343"/>
      <c r="C166" s="366"/>
      <c r="D166" s="366"/>
      <c r="E166" s="366"/>
    </row>
    <row r="167" spans="2:6">
      <c r="B167" s="343"/>
      <c r="C167" s="366"/>
      <c r="D167" s="366"/>
      <c r="E167" s="366"/>
    </row>
    <row r="169" spans="2:6">
      <c r="B169" s="149" t="s">
        <v>170</v>
      </c>
      <c r="C169" s="150"/>
      <c r="D169" s="150"/>
      <c r="E169" s="150"/>
      <c r="F169" s="150"/>
    </row>
    <row r="170" spans="2:6">
      <c r="B170" s="228" t="s">
        <v>171</v>
      </c>
      <c r="C170" s="229"/>
      <c r="D170" s="352" t="s">
        <v>172</v>
      </c>
    </row>
    <row r="171" spans="2:6">
      <c r="B171" s="212" t="s">
        <v>173</v>
      </c>
      <c r="C171" s="230"/>
      <c r="D171" s="353" t="s">
        <v>174</v>
      </c>
    </row>
    <row r="172" spans="2:6">
      <c r="B172" s="403" t="s">
        <v>175</v>
      </c>
      <c r="C172" s="404"/>
      <c r="D172" s="353" t="s">
        <v>174</v>
      </c>
    </row>
    <row r="173" spans="2:6">
      <c r="B173" s="405" t="s">
        <v>176</v>
      </c>
      <c r="C173" s="405"/>
      <c r="D173" s="340" t="s">
        <v>13</v>
      </c>
    </row>
    <row r="174" spans="2:6" ht="30" customHeight="1">
      <c r="B174" s="367" t="s">
        <v>177</v>
      </c>
      <c r="C174" s="368"/>
      <c r="D174" s="368"/>
      <c r="E174" s="368"/>
      <c r="F174" s="369"/>
    </row>
    <row r="175" spans="2:6">
      <c r="B175" s="226"/>
      <c r="C175" s="226"/>
      <c r="D175" s="194"/>
      <c r="E175" s="194"/>
    </row>
    <row r="176" spans="2:6">
      <c r="B176" s="149" t="s">
        <v>178</v>
      </c>
      <c r="C176" s="150"/>
      <c r="D176" s="150"/>
      <c r="E176" s="150"/>
    </row>
    <row r="177" spans="2:6">
      <c r="C177" t="s">
        <v>179</v>
      </c>
      <c r="D177" t="s">
        <v>180</v>
      </c>
      <c r="E177" s="155" t="s">
        <v>181</v>
      </c>
      <c r="F177" s="1"/>
    </row>
    <row r="178" spans="2:6">
      <c r="B178" s="346" t="s">
        <v>182</v>
      </c>
      <c r="C178" s="338" t="s">
        <v>183</v>
      </c>
      <c r="D178" s="338" t="s">
        <v>184</v>
      </c>
      <c r="E178" s="338" t="s">
        <v>185</v>
      </c>
    </row>
    <row r="179" spans="2:6">
      <c r="B179" s="324" t="s">
        <v>186</v>
      </c>
      <c r="C179" s="338" t="s">
        <v>183</v>
      </c>
      <c r="D179" s="338" t="s">
        <v>187</v>
      </c>
      <c r="E179" s="338" t="s">
        <v>185</v>
      </c>
    </row>
    <row r="180" spans="2:6">
      <c r="B180" s="324" t="s">
        <v>188</v>
      </c>
      <c r="C180" s="338" t="s">
        <v>183</v>
      </c>
      <c r="D180" s="338" t="s">
        <v>187</v>
      </c>
      <c r="E180" s="338" t="s">
        <v>185</v>
      </c>
    </row>
    <row r="181" spans="2:6">
      <c r="B181" s="412" t="s">
        <v>189</v>
      </c>
      <c r="C181" s="413"/>
      <c r="D181" s="344" t="s">
        <v>190</v>
      </c>
      <c r="E181" s="345"/>
    </row>
    <row r="182" spans="2:6">
      <c r="B182" s="414" t="s">
        <v>191</v>
      </c>
      <c r="C182" s="414"/>
      <c r="D182" s="329" t="s">
        <v>13</v>
      </c>
      <c r="E182" s="345"/>
    </row>
    <row r="183" spans="2:6">
      <c r="B183" s="364" t="s">
        <v>192</v>
      </c>
      <c r="C183" s="364"/>
      <c r="D183" s="344" t="s">
        <v>193</v>
      </c>
      <c r="E183" s="345"/>
    </row>
    <row r="184" spans="2:6">
      <c r="B184" s="364" t="s">
        <v>175</v>
      </c>
      <c r="C184" s="365"/>
      <c r="D184" s="344" t="s">
        <v>194</v>
      </c>
      <c r="E184" s="345"/>
    </row>
    <row r="185" spans="2:6">
      <c r="B185" s="364" t="s">
        <v>195</v>
      </c>
      <c r="C185" s="364"/>
      <c r="D185" s="329" t="s">
        <v>13</v>
      </c>
      <c r="E185" s="345"/>
    </row>
    <row r="186" spans="2:6">
      <c r="B186" s="346" t="s">
        <v>196</v>
      </c>
      <c r="C186" s="329" t="s">
        <v>183</v>
      </c>
      <c r="D186" s="338" t="s">
        <v>184</v>
      </c>
      <c r="E186" s="338" t="s">
        <v>185</v>
      </c>
    </row>
    <row r="187" spans="2:6">
      <c r="B187" s="324" t="s">
        <v>186</v>
      </c>
      <c r="C187" s="329" t="s">
        <v>183</v>
      </c>
      <c r="D187" s="338" t="s">
        <v>187</v>
      </c>
      <c r="E187" s="338" t="s">
        <v>185</v>
      </c>
    </row>
    <row r="188" spans="2:6">
      <c r="B188" s="324" t="s">
        <v>188</v>
      </c>
      <c r="C188" s="329" t="s">
        <v>183</v>
      </c>
      <c r="D188" s="338" t="s">
        <v>187</v>
      </c>
      <c r="E188" s="338" t="s">
        <v>185</v>
      </c>
    </row>
    <row r="189" spans="2:6">
      <c r="B189" s="324" t="s">
        <v>197</v>
      </c>
      <c r="C189" s="329" t="s">
        <v>13</v>
      </c>
      <c r="D189" s="338" t="s">
        <v>198</v>
      </c>
      <c r="E189" s="155"/>
    </row>
    <row r="190" spans="2:6">
      <c r="B190" s="412" t="s">
        <v>189</v>
      </c>
      <c r="C190" s="413"/>
      <c r="D190" s="344" t="s">
        <v>190</v>
      </c>
      <c r="E190" s="155"/>
    </row>
    <row r="191" spans="2:6">
      <c r="B191" s="364" t="s">
        <v>192</v>
      </c>
      <c r="C191" s="364"/>
      <c r="D191" s="353" t="s">
        <v>193</v>
      </c>
      <c r="E191" s="207"/>
    </row>
    <row r="192" spans="2:6">
      <c r="B192" s="364" t="s">
        <v>175</v>
      </c>
      <c r="C192" s="365"/>
      <c r="D192" s="353" t="s">
        <v>194</v>
      </c>
      <c r="E192" s="207"/>
    </row>
    <row r="193" spans="2:8">
      <c r="B193" s="364" t="s">
        <v>195</v>
      </c>
      <c r="C193" s="364"/>
      <c r="D193" s="338" t="s">
        <v>13</v>
      </c>
      <c r="E193" s="207"/>
    </row>
    <row r="195" spans="2:8">
      <c r="B195" s="149" t="s">
        <v>199</v>
      </c>
      <c r="C195" s="221" t="s">
        <v>200</v>
      </c>
      <c r="D195" s="150"/>
    </row>
    <row r="196" spans="2:8">
      <c r="B196" s="399" t="s">
        <v>201</v>
      </c>
      <c r="C196" s="399"/>
      <c r="D196" s="399"/>
    </row>
    <row r="197" spans="2:8">
      <c r="B197" s="415" t="s">
        <v>107</v>
      </c>
      <c r="C197" s="415"/>
      <c r="D197" s="415"/>
    </row>
    <row r="198" spans="2:8" ht="31.5" customHeight="1">
      <c r="B198" s="400" t="s">
        <v>108</v>
      </c>
      <c r="C198" s="400"/>
      <c r="D198" s="337" t="s">
        <v>13</v>
      </c>
    </row>
    <row r="199" spans="2:8">
      <c r="B199" s="1"/>
    </row>
    <row r="200" spans="2:8">
      <c r="B200" s="371" t="s">
        <v>202</v>
      </c>
      <c r="C200" s="371"/>
      <c r="D200" s="371"/>
      <c r="E200" s="371"/>
      <c r="F200" s="150"/>
      <c r="G200" s="150"/>
    </row>
    <row r="201" spans="2:8">
      <c r="B201" s="1"/>
      <c r="C201" s="194" t="s">
        <v>35</v>
      </c>
      <c r="D201" s="194" t="s">
        <v>45</v>
      </c>
      <c r="E201" s="194" t="s">
        <v>46</v>
      </c>
      <c r="F201" s="194" t="s">
        <v>69</v>
      </c>
      <c r="G201" s="194" t="s">
        <v>70</v>
      </c>
    </row>
    <row r="202" spans="2:8">
      <c r="B202" s="231" t="s">
        <v>71</v>
      </c>
      <c r="C202" s="232" t="str">
        <f>C80</f>
        <v>(Select)</v>
      </c>
      <c r="D202" s="232" t="str">
        <f>D80</f>
        <v>(Select)</v>
      </c>
      <c r="E202" s="232" t="str">
        <f>E80</f>
        <v>(Select)</v>
      </c>
      <c r="F202" s="232" t="str">
        <f t="shared" ref="F202:G202" si="0">F80</f>
        <v>(Select)</v>
      </c>
      <c r="G202" s="232" t="str">
        <f t="shared" si="0"/>
        <v>(Select)</v>
      </c>
      <c r="H202" s="155" t="s">
        <v>44</v>
      </c>
    </row>
    <row r="203" spans="2:8">
      <c r="B203" s="156" t="s">
        <v>72</v>
      </c>
      <c r="C203" s="232" t="str">
        <f>C81</f>
        <v>(Select)</v>
      </c>
      <c r="D203" s="232" t="str">
        <f t="shared" ref="D203:E204" si="1">D81</f>
        <v>(Select)</v>
      </c>
      <c r="E203" s="232" t="str">
        <f t="shared" si="1"/>
        <v>(Select)</v>
      </c>
      <c r="F203" s="232" t="str">
        <f t="shared" ref="F203:G203" si="2">F81</f>
        <v>(Select)</v>
      </c>
      <c r="G203" s="232" t="str">
        <f t="shared" si="2"/>
        <v>(Select)</v>
      </c>
      <c r="H203" s="155" t="s">
        <v>44</v>
      </c>
    </row>
    <row r="204" spans="2:8">
      <c r="B204" s="156" t="s">
        <v>73</v>
      </c>
      <c r="C204" s="232" t="str">
        <f>C82</f>
        <v>(Select)</v>
      </c>
      <c r="D204" s="232" t="str">
        <f t="shared" si="1"/>
        <v>(Select)</v>
      </c>
      <c r="E204" s="232" t="str">
        <f t="shared" si="1"/>
        <v>(Select)</v>
      </c>
      <c r="F204" s="232" t="str">
        <f t="shared" ref="F204:G204" si="3">F82</f>
        <v>(Select)</v>
      </c>
      <c r="G204" s="232" t="str">
        <f t="shared" si="3"/>
        <v>(Select)</v>
      </c>
      <c r="H204" s="155" t="s">
        <v>44</v>
      </c>
    </row>
    <row r="205" spans="2:8">
      <c r="B205" s="231" t="s">
        <v>203</v>
      </c>
      <c r="C205" s="331" t="s">
        <v>204</v>
      </c>
      <c r="D205" s="155" t="s">
        <v>205</v>
      </c>
      <c r="E205" s="155"/>
    </row>
    <row r="206" spans="2:8">
      <c r="B206" s="231" t="s">
        <v>206</v>
      </c>
      <c r="C206" s="366" t="s">
        <v>207</v>
      </c>
      <c r="D206" s="366"/>
      <c r="E206" s="366"/>
    </row>
    <row r="207" spans="2:8">
      <c r="B207" s="231" t="s">
        <v>208</v>
      </c>
      <c r="C207" s="347" t="s">
        <v>13</v>
      </c>
      <c r="D207" s="233" t="s">
        <v>209</v>
      </c>
      <c r="E207" s="347" t="s">
        <v>210</v>
      </c>
    </row>
    <row r="208" spans="2:8">
      <c r="B208" s="1"/>
    </row>
    <row r="209" spans="2:6">
      <c r="B209" s="149" t="s">
        <v>211</v>
      </c>
      <c r="C209" s="150"/>
      <c r="D209" s="150"/>
      <c r="E209" s="150"/>
    </row>
    <row r="210" spans="2:6">
      <c r="B210" t="s">
        <v>212</v>
      </c>
      <c r="C210" t="s">
        <v>213</v>
      </c>
      <c r="D210" t="s">
        <v>214</v>
      </c>
      <c r="E210" t="s">
        <v>215</v>
      </c>
    </row>
    <row r="211" spans="2:6">
      <c r="B211" s="334" t="s">
        <v>216</v>
      </c>
      <c r="C211" s="334" t="s">
        <v>217</v>
      </c>
      <c r="D211" s="334" t="s">
        <v>218</v>
      </c>
      <c r="E211" s="334" t="s">
        <v>219</v>
      </c>
    </row>
    <row r="212" spans="2:6">
      <c r="B212" s="334" t="s">
        <v>220</v>
      </c>
      <c r="C212" s="334" t="s">
        <v>217</v>
      </c>
      <c r="D212" s="334" t="s">
        <v>218</v>
      </c>
      <c r="E212" s="334" t="s">
        <v>219</v>
      </c>
    </row>
    <row r="213" spans="2:6">
      <c r="B213" s="334" t="s">
        <v>221</v>
      </c>
      <c r="C213" s="334" t="s">
        <v>217</v>
      </c>
      <c r="D213" s="334" t="s">
        <v>218</v>
      </c>
      <c r="E213" s="334" t="s">
        <v>219</v>
      </c>
    </row>
    <row r="214" spans="2:6">
      <c r="B214" s="334" t="s">
        <v>222</v>
      </c>
      <c r="C214" s="334" t="s">
        <v>217</v>
      </c>
      <c r="D214" s="334" t="s">
        <v>218</v>
      </c>
      <c r="E214" s="334" t="s">
        <v>219</v>
      </c>
    </row>
    <row r="215" spans="2:6">
      <c r="B215" s="334" t="s">
        <v>223</v>
      </c>
      <c r="C215" s="334" t="s">
        <v>217</v>
      </c>
      <c r="D215" s="334" t="s">
        <v>218</v>
      </c>
      <c r="E215" s="334" t="s">
        <v>219</v>
      </c>
    </row>
    <row r="216" spans="2:6">
      <c r="B216" s="354"/>
      <c r="C216" s="354"/>
      <c r="D216" s="354"/>
      <c r="E216" s="354"/>
    </row>
    <row r="217" spans="2:6">
      <c r="B217" s="354"/>
      <c r="C217" s="354"/>
      <c r="D217" s="354"/>
      <c r="E217" s="354"/>
    </row>
    <row r="218" spans="2:6">
      <c r="B218" s="1"/>
    </row>
    <row r="219" spans="2:6">
      <c r="B219" s="149" t="s">
        <v>224</v>
      </c>
      <c r="C219" s="234" t="s">
        <v>225</v>
      </c>
      <c r="D219" s="150"/>
      <c r="E219" s="150"/>
      <c r="F219" s="235"/>
    </row>
    <row r="220" spans="2:6" ht="29.15">
      <c r="B220" t="s">
        <v>226</v>
      </c>
      <c r="C220" t="s">
        <v>227</v>
      </c>
      <c r="D220" t="s">
        <v>228</v>
      </c>
      <c r="E220" s="207" t="s">
        <v>229</v>
      </c>
      <c r="F220" t="s">
        <v>230</v>
      </c>
    </row>
    <row r="221" spans="2:6" ht="29.15">
      <c r="B221" s="243" t="s">
        <v>231</v>
      </c>
      <c r="C221" s="338" t="s">
        <v>232</v>
      </c>
      <c r="D221" s="338" t="s">
        <v>232</v>
      </c>
      <c r="E221" s="338" t="s">
        <v>13</v>
      </c>
      <c r="F221" s="338" t="s">
        <v>233</v>
      </c>
    </row>
    <row r="222" spans="2:6" ht="29.15">
      <c r="B222" s="243" t="s">
        <v>234</v>
      </c>
      <c r="C222" s="338" t="s">
        <v>232</v>
      </c>
      <c r="D222" s="338" t="s">
        <v>232</v>
      </c>
      <c r="E222" s="338" t="s">
        <v>13</v>
      </c>
      <c r="F222" s="338" t="s">
        <v>233</v>
      </c>
    </row>
    <row r="223" spans="2:6" ht="29.15">
      <c r="B223" s="243" t="s">
        <v>235</v>
      </c>
      <c r="C223" s="338" t="s">
        <v>232</v>
      </c>
      <c r="D223" s="338" t="s">
        <v>232</v>
      </c>
      <c r="E223" s="338" t="s">
        <v>13</v>
      </c>
      <c r="F223" s="338" t="s">
        <v>233</v>
      </c>
    </row>
    <row r="224" spans="2:6" ht="29.15">
      <c r="B224" s="243" t="s">
        <v>236</v>
      </c>
      <c r="C224" s="338" t="s">
        <v>232</v>
      </c>
      <c r="D224" s="338" t="s">
        <v>232</v>
      </c>
      <c r="E224" s="338" t="s">
        <v>13</v>
      </c>
      <c r="F224" s="338" t="s">
        <v>233</v>
      </c>
    </row>
    <row r="225" spans="2:6" ht="29.15">
      <c r="B225" s="244" t="s">
        <v>237</v>
      </c>
      <c r="C225" s="338" t="s">
        <v>232</v>
      </c>
      <c r="D225" s="338" t="s">
        <v>232</v>
      </c>
      <c r="E225" s="338" t="s">
        <v>13</v>
      </c>
      <c r="F225" s="338" t="s">
        <v>233</v>
      </c>
    </row>
    <row r="226" spans="2:6" ht="29.15">
      <c r="B226" s="243" t="s">
        <v>238</v>
      </c>
      <c r="C226" s="338" t="s">
        <v>239</v>
      </c>
      <c r="D226" s="338" t="s">
        <v>239</v>
      </c>
      <c r="E226" s="338" t="s">
        <v>13</v>
      </c>
      <c r="F226" s="338" t="s">
        <v>233</v>
      </c>
    </row>
    <row r="227" spans="2:6" ht="29.15">
      <c r="B227" s="243" t="s">
        <v>240</v>
      </c>
      <c r="C227" s="338" t="s">
        <v>239</v>
      </c>
      <c r="D227" s="338" t="s">
        <v>239</v>
      </c>
      <c r="E227" s="338" t="s">
        <v>13</v>
      </c>
      <c r="F227" s="338" t="s">
        <v>233</v>
      </c>
    </row>
    <row r="228" spans="2:6" ht="29.15">
      <c r="B228" s="236" t="s">
        <v>241</v>
      </c>
      <c r="C228" s="338" t="s">
        <v>239</v>
      </c>
      <c r="D228" s="338" t="s">
        <v>239</v>
      </c>
      <c r="E228" s="338" t="s">
        <v>13</v>
      </c>
      <c r="F228" s="338" t="s">
        <v>233</v>
      </c>
    </row>
    <row r="229" spans="2:6" ht="29.15">
      <c r="B229" s="153" t="s">
        <v>242</v>
      </c>
      <c r="C229" s="338" t="s">
        <v>239</v>
      </c>
      <c r="D229" s="338" t="s">
        <v>239</v>
      </c>
      <c r="E229" s="338" t="s">
        <v>13</v>
      </c>
      <c r="F229" s="338" t="s">
        <v>233</v>
      </c>
    </row>
    <row r="230" spans="2:6" ht="29.15">
      <c r="B230" s="153" t="s">
        <v>243</v>
      </c>
      <c r="C230" s="338" t="s">
        <v>239</v>
      </c>
      <c r="D230" s="338" t="s">
        <v>239</v>
      </c>
      <c r="E230" s="338" t="s">
        <v>13</v>
      </c>
      <c r="F230" s="338" t="s">
        <v>233</v>
      </c>
    </row>
    <row r="231" spans="2:6" ht="29.15">
      <c r="B231" s="153" t="s">
        <v>244</v>
      </c>
      <c r="C231" s="338" t="s">
        <v>239</v>
      </c>
      <c r="D231" s="338" t="s">
        <v>239</v>
      </c>
      <c r="E231" s="338" t="s">
        <v>13</v>
      </c>
      <c r="F231" s="338" t="s">
        <v>233</v>
      </c>
    </row>
    <row r="232" spans="2:6" ht="29.15">
      <c r="B232" s="153" t="s">
        <v>245</v>
      </c>
      <c r="C232" s="338" t="s">
        <v>239</v>
      </c>
      <c r="D232" s="338" t="s">
        <v>239</v>
      </c>
      <c r="E232" s="338" t="s">
        <v>13</v>
      </c>
      <c r="F232" s="338" t="s">
        <v>233</v>
      </c>
    </row>
    <row r="234" spans="2:6">
      <c r="B234" s="149" t="s">
        <v>246</v>
      </c>
      <c r="C234" s="150"/>
      <c r="D234" s="221" t="s">
        <v>247</v>
      </c>
      <c r="E234" s="150"/>
    </row>
    <row r="235" spans="2:6">
      <c r="B235" t="s">
        <v>248</v>
      </c>
      <c r="D235" s="4" t="s">
        <v>249</v>
      </c>
    </row>
    <row r="236" spans="2:6">
      <c r="B236" s="366" t="s">
        <v>250</v>
      </c>
      <c r="C236" s="366"/>
      <c r="D236" s="366" t="s">
        <v>251</v>
      </c>
      <c r="E236" s="366"/>
    </row>
    <row r="237" spans="2:6">
      <c r="B237" s="366" t="s">
        <v>252</v>
      </c>
      <c r="C237" s="366"/>
      <c r="D237" s="366" t="s">
        <v>251</v>
      </c>
      <c r="E237" s="366"/>
    </row>
    <row r="238" spans="2:6">
      <c r="B238" s="366" t="s">
        <v>253</v>
      </c>
      <c r="C238" s="366"/>
      <c r="D238" s="366" t="s">
        <v>251</v>
      </c>
      <c r="E238" s="366"/>
    </row>
    <row r="240" spans="2:6">
      <c r="B240" s="407" t="s">
        <v>254</v>
      </c>
      <c r="C240" s="407"/>
      <c r="D240" s="221" t="s">
        <v>255</v>
      </c>
      <c r="E240" s="150"/>
    </row>
    <row r="241" spans="2:6">
      <c r="B241" t="s">
        <v>248</v>
      </c>
      <c r="D241" s="4" t="s">
        <v>249</v>
      </c>
    </row>
    <row r="242" spans="2:6">
      <c r="B242" s="366" t="s">
        <v>250</v>
      </c>
      <c r="C242" s="366"/>
      <c r="D242" s="366" t="s">
        <v>251</v>
      </c>
      <c r="E242" s="366"/>
    </row>
    <row r="243" spans="2:6">
      <c r="B243" s="366" t="s">
        <v>252</v>
      </c>
      <c r="C243" s="366"/>
      <c r="D243" s="366" t="s">
        <v>251</v>
      </c>
      <c r="E243" s="366"/>
    </row>
    <row r="244" spans="2:6">
      <c r="B244" s="366" t="s">
        <v>253</v>
      </c>
      <c r="C244" s="366"/>
      <c r="D244" s="366" t="s">
        <v>251</v>
      </c>
      <c r="E244" s="366"/>
    </row>
    <row r="246" spans="2:6">
      <c r="B246" s="224" t="s">
        <v>256</v>
      </c>
      <c r="C246" s="150"/>
      <c r="D246" s="224"/>
      <c r="E246" s="226"/>
      <c r="F246" s="227"/>
    </row>
    <row r="247" spans="2:6">
      <c r="B247" s="237" t="s">
        <v>257</v>
      </c>
      <c r="C247" s="330" t="s">
        <v>13</v>
      </c>
      <c r="E247" s="226"/>
      <c r="F247" s="227"/>
    </row>
    <row r="248" spans="2:6">
      <c r="B248" s="237" t="s">
        <v>258</v>
      </c>
      <c r="C248" s="330" t="s">
        <v>13</v>
      </c>
      <c r="D248" s="242"/>
      <c r="E248" s="226"/>
      <c r="F248" s="227"/>
    </row>
    <row r="249" spans="2:6">
      <c r="B249" s="408" t="s">
        <v>259</v>
      </c>
      <c r="C249" s="408"/>
      <c r="D249" s="330" t="s">
        <v>13</v>
      </c>
      <c r="F249" s="227"/>
    </row>
    <row r="250" spans="2:6">
      <c r="B250" s="408" t="s">
        <v>260</v>
      </c>
      <c r="C250" s="408"/>
      <c r="D250" s="330" t="s">
        <v>13</v>
      </c>
      <c r="E250" s="226"/>
      <c r="F250" s="227"/>
    </row>
    <row r="251" spans="2:6">
      <c r="B251" s="408" t="s">
        <v>261</v>
      </c>
      <c r="C251" s="408"/>
      <c r="D251" s="330" t="s">
        <v>13</v>
      </c>
      <c r="E251" s="226"/>
      <c r="F251" s="227"/>
    </row>
    <row r="252" spans="2:6">
      <c r="B252" s="409" t="s">
        <v>262</v>
      </c>
      <c r="C252" s="409"/>
      <c r="D252" s="330" t="s">
        <v>13</v>
      </c>
      <c r="E252" s="226"/>
      <c r="F252" s="227"/>
    </row>
    <row r="253" spans="2:6">
      <c r="B253" s="410" t="s">
        <v>263</v>
      </c>
      <c r="C253" s="410"/>
      <c r="D253" s="410"/>
      <c r="E253" s="226"/>
      <c r="F253" s="227"/>
    </row>
    <row r="255" spans="2:6">
      <c r="B255" s="238" t="s">
        <v>264</v>
      </c>
      <c r="C255" s="150"/>
      <c r="D255" s="150"/>
      <c r="E255" s="150"/>
      <c r="F255" s="150"/>
    </row>
    <row r="256" spans="2:6">
      <c r="B256" s="1"/>
      <c r="C256" s="6" t="s">
        <v>265</v>
      </c>
      <c r="D256" t="s">
        <v>266</v>
      </c>
      <c r="E256" s="155" t="s">
        <v>267</v>
      </c>
      <c r="F256" s="239"/>
    </row>
    <row r="257" spans="2:6">
      <c r="B257" s="205" t="s">
        <v>268</v>
      </c>
      <c r="C257" s="334" t="s">
        <v>269</v>
      </c>
      <c r="D257" s="348"/>
      <c r="E257" s="205" t="s">
        <v>270</v>
      </c>
      <c r="F257" s="330" t="s">
        <v>13</v>
      </c>
    </row>
    <row r="258" spans="2:6">
      <c r="B258" s="330" t="s">
        <v>271</v>
      </c>
      <c r="C258" s="334" t="s">
        <v>269</v>
      </c>
      <c r="D258" s="330" t="s">
        <v>13</v>
      </c>
      <c r="E258" s="240" t="s">
        <v>272</v>
      </c>
      <c r="F258" s="330" t="s">
        <v>13</v>
      </c>
    </row>
    <row r="259" spans="2:6">
      <c r="B259" s="330" t="s">
        <v>271</v>
      </c>
      <c r="C259" s="334" t="s">
        <v>269</v>
      </c>
      <c r="D259" s="330" t="s">
        <v>13</v>
      </c>
      <c r="E259" s="240" t="s">
        <v>272</v>
      </c>
      <c r="F259" s="330" t="s">
        <v>13</v>
      </c>
    </row>
    <row r="260" spans="2:6">
      <c r="B260" s="330" t="s">
        <v>271</v>
      </c>
      <c r="C260" s="334" t="s">
        <v>269</v>
      </c>
      <c r="D260" s="330" t="s">
        <v>13</v>
      </c>
      <c r="E260" s="240" t="s">
        <v>272</v>
      </c>
      <c r="F260" s="330" t="s">
        <v>13</v>
      </c>
    </row>
    <row r="261" spans="2:6">
      <c r="B261" s="205" t="s">
        <v>273</v>
      </c>
      <c r="C261" s="334" t="s">
        <v>269</v>
      </c>
      <c r="D261" s="330" t="s">
        <v>13</v>
      </c>
      <c r="E261" s="205" t="s">
        <v>274</v>
      </c>
      <c r="F261" s="330" t="s">
        <v>13</v>
      </c>
    </row>
    <row r="262" spans="2:6">
      <c r="B262" s="205" t="s">
        <v>275</v>
      </c>
      <c r="C262" s="334" t="s">
        <v>269</v>
      </c>
      <c r="D262" s="330" t="s">
        <v>13</v>
      </c>
      <c r="E262" s="205" t="s">
        <v>276</v>
      </c>
      <c r="F262" s="330" t="s">
        <v>13</v>
      </c>
    </row>
    <row r="263" spans="2:6">
      <c r="B263" s="205" t="s">
        <v>277</v>
      </c>
      <c r="C263" s="334" t="s">
        <v>269</v>
      </c>
      <c r="D263" s="330" t="s">
        <v>13</v>
      </c>
      <c r="E263" s="205" t="s">
        <v>278</v>
      </c>
      <c r="F263" s="330" t="s">
        <v>13</v>
      </c>
    </row>
    <row r="264" spans="2:6" hidden="1">
      <c r="B264" s="205" t="s">
        <v>279</v>
      </c>
      <c r="C264" s="334" t="s">
        <v>269</v>
      </c>
      <c r="D264" s="330" t="s">
        <v>13</v>
      </c>
      <c r="E264" s="205" t="s">
        <v>280</v>
      </c>
      <c r="F264" s="330" t="s">
        <v>13</v>
      </c>
    </row>
    <row r="265" spans="2:6" hidden="1">
      <c r="B265" s="205" t="s">
        <v>281</v>
      </c>
      <c r="C265" s="334" t="s">
        <v>269</v>
      </c>
      <c r="D265" s="330" t="s">
        <v>13</v>
      </c>
      <c r="E265" s="205" t="s">
        <v>282</v>
      </c>
      <c r="F265" s="330" t="s">
        <v>13</v>
      </c>
    </row>
    <row r="266" spans="2:6" hidden="1">
      <c r="B266" s="411" t="s">
        <v>283</v>
      </c>
      <c r="C266" s="411"/>
      <c r="D266" s="330" t="s">
        <v>13</v>
      </c>
      <c r="E266" s="205" t="s">
        <v>282</v>
      </c>
      <c r="F266" s="330" t="s">
        <v>13</v>
      </c>
    </row>
    <row r="267" spans="2:6">
      <c r="B267" s="406" t="s">
        <v>284</v>
      </c>
      <c r="C267" s="406"/>
      <c r="D267" s="406"/>
      <c r="E267" s="406"/>
      <c r="F267" s="406"/>
    </row>
  </sheetData>
  <sheetProtection formatRows="0" insertRows="0" selectLockedCells="1"/>
  <mergeCells count="97">
    <mergeCell ref="A2:D2"/>
    <mergeCell ref="B148:C148"/>
    <mergeCell ref="D148:E148"/>
    <mergeCell ref="B143:C143"/>
    <mergeCell ref="D143:E143"/>
    <mergeCell ref="B144:C144"/>
    <mergeCell ref="D144:E144"/>
    <mergeCell ref="B145:C145"/>
    <mergeCell ref="D145:E145"/>
    <mergeCell ref="B32:D32"/>
    <mergeCell ref="B33:D33"/>
    <mergeCell ref="B133:C133"/>
    <mergeCell ref="B141:C141"/>
    <mergeCell ref="D141:E141"/>
    <mergeCell ref="B142:C142"/>
    <mergeCell ref="D142:E142"/>
    <mergeCell ref="B106:C106"/>
    <mergeCell ref="C94:E94"/>
    <mergeCell ref="C138:E138"/>
    <mergeCell ref="B121:C121"/>
    <mergeCell ref="B113:B116"/>
    <mergeCell ref="B117:C117"/>
    <mergeCell ref="B122:D122"/>
    <mergeCell ref="B129:D129"/>
    <mergeCell ref="B266:C266"/>
    <mergeCell ref="D146:E146"/>
    <mergeCell ref="B147:C147"/>
    <mergeCell ref="D147:E147"/>
    <mergeCell ref="B181:C181"/>
    <mergeCell ref="B182:C182"/>
    <mergeCell ref="B183:C183"/>
    <mergeCell ref="B184:C184"/>
    <mergeCell ref="B185:C185"/>
    <mergeCell ref="B190:C190"/>
    <mergeCell ref="B191:C191"/>
    <mergeCell ref="B197:D197"/>
    <mergeCell ref="D237:E237"/>
    <mergeCell ref="D238:E238"/>
    <mergeCell ref="D242:E242"/>
    <mergeCell ref="B243:C243"/>
    <mergeCell ref="B267:F267"/>
    <mergeCell ref="B200:E200"/>
    <mergeCell ref="C206:E206"/>
    <mergeCell ref="B236:C236"/>
    <mergeCell ref="D236:E236"/>
    <mergeCell ref="B237:C237"/>
    <mergeCell ref="B238:C238"/>
    <mergeCell ref="B240:C240"/>
    <mergeCell ref="B242:C242"/>
    <mergeCell ref="B249:C249"/>
    <mergeCell ref="B250:C250"/>
    <mergeCell ref="B251:C251"/>
    <mergeCell ref="B252:C252"/>
    <mergeCell ref="B253:D253"/>
    <mergeCell ref="D243:E243"/>
    <mergeCell ref="D244:E244"/>
    <mergeCell ref="B244:C244"/>
    <mergeCell ref="B196:D196"/>
    <mergeCell ref="B198:C198"/>
    <mergeCell ref="C23:D23"/>
    <mergeCell ref="C24:D24"/>
    <mergeCell ref="C25:D25"/>
    <mergeCell ref="C26:D26"/>
    <mergeCell ref="C27:D27"/>
    <mergeCell ref="B31:D31"/>
    <mergeCell ref="C163:E163"/>
    <mergeCell ref="B172:C172"/>
    <mergeCell ref="B173:C173"/>
    <mergeCell ref="C164:E164"/>
    <mergeCell ref="C165:E165"/>
    <mergeCell ref="B152:C152"/>
    <mergeCell ref="D152:E152"/>
    <mergeCell ref="B56:D56"/>
    <mergeCell ref="B21:D21"/>
    <mergeCell ref="B22:D22"/>
    <mergeCell ref="B104:D104"/>
    <mergeCell ref="B105:D105"/>
    <mergeCell ref="C92:E92"/>
    <mergeCell ref="B42:D42"/>
    <mergeCell ref="C49:D49"/>
    <mergeCell ref="C93:E93"/>
    <mergeCell ref="C90:E90"/>
    <mergeCell ref="B36:D36"/>
    <mergeCell ref="B37:D39"/>
    <mergeCell ref="B103:C103"/>
    <mergeCell ref="B192:C192"/>
    <mergeCell ref="B193:C193"/>
    <mergeCell ref="C166:E166"/>
    <mergeCell ref="C167:E167"/>
    <mergeCell ref="B174:F174"/>
    <mergeCell ref="B150:C150"/>
    <mergeCell ref="D150:E150"/>
    <mergeCell ref="B151:C151"/>
    <mergeCell ref="D151:E151"/>
    <mergeCell ref="B146:C146"/>
    <mergeCell ref="B149:C149"/>
    <mergeCell ref="D149:E149"/>
  </mergeCells>
  <phoneticPr fontId="24"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2E55DBDA-5B73-4C24-8F50-7DFB0D26536D}">
          <x14:formula1>
            <xm:f>Validation!$B$2:$B$8</xm:f>
          </x14:formula1>
          <xm:sqref>D102</xm:sqref>
        </x14:dataValidation>
        <x14:dataValidation type="list" allowBlank="1" showInputMessage="1" showErrorMessage="1" xr:uid="{4CFC2BEA-21AD-4A5A-B32E-9A19C2D4D1E3}">
          <x14:formula1>
            <xm:f>Validation!$C$2:$C$5</xm:f>
          </x14:formula1>
          <xm:sqref>D103 D29 C118 D113:D117 D106 D133 D198 D96:D99 D185 D182 D193 D249:D252 F257:F266 C95 D120:D121 D173 D158</xm:sqref>
        </x14:dataValidation>
        <x14:dataValidation type="list" allowBlank="1" showInputMessage="1" showErrorMessage="1" xr:uid="{2C94A82B-1BEE-4B21-998F-D86986BD0946}">
          <x14:formula1>
            <xm:f>Validation!$E$2:$E$7</xm:f>
          </x14:formula1>
          <xm:sqref>C15</xm:sqref>
        </x14:dataValidation>
        <x14:dataValidation type="list" allowBlank="1" showInputMessage="1" showErrorMessage="1" xr:uid="{F121FDF6-7071-433D-A505-AA4122E1EC1C}">
          <x14:formula1>
            <xm:f>Validation!$D$2:$D$6</xm:f>
          </x14:formula1>
          <xm:sqref>C189 C119</xm:sqref>
        </x14:dataValidation>
        <x14:dataValidation type="list" allowBlank="1" showInputMessage="1" showErrorMessage="1" xr:uid="{D81602D7-0C22-493F-9C07-9FF72EA48932}">
          <x14:formula1>
            <xm:f>Validation!$G$2:$G$5</xm:f>
          </x14:formula1>
          <xm:sqref>C111:D111</xm:sqref>
        </x14:dataValidation>
        <x14:dataValidation type="list" allowBlank="1" showInputMessage="1" showErrorMessage="1" xr:uid="{7C700D7A-E9F2-4AB7-927B-638955A48E1B}">
          <x14:formula1>
            <xm:f>Validation!$H$2:$H$5</xm:f>
          </x14:formula1>
          <xm:sqref>C110:D110 C126:D126</xm:sqref>
        </x14:dataValidation>
        <x14:dataValidation type="list" allowBlank="1" showInputMessage="1" showErrorMessage="1" xr:uid="{53C53E63-F55E-4FF4-9259-B22AB55E9D1E}">
          <x14:formula1>
            <xm:f>Validation!$I$2:$I$7</xm:f>
          </x14:formula1>
          <xm:sqref>C127:D127</xm:sqref>
        </x14:dataValidation>
        <x14:dataValidation type="list" allowBlank="1" showInputMessage="1" showErrorMessage="1" xr:uid="{D8BFF4F5-3EC3-4305-9612-7786D1C42353}">
          <x14:formula1>
            <xm:f>Validation!$K$2:$K$9</xm:f>
          </x14:formula1>
          <xm:sqref>C23:C27</xm:sqref>
        </x14:dataValidation>
        <x14:dataValidation type="list" allowBlank="1" showInputMessage="1" showErrorMessage="1" xr:uid="{91BFBA8E-60FA-4394-9298-0DC43FA69E0C}">
          <x14:formula1>
            <xm:f>Validation!$J$2:$J$7</xm:f>
          </x14:formula1>
          <xm:sqref>C136:C137 C131:C132</xm:sqref>
        </x14:dataValidation>
        <x14:dataValidation type="list" allowBlank="1" showInputMessage="1" showErrorMessage="1" xr:uid="{541E71C1-A1BC-466C-B0A1-4A247E75E9E1}">
          <x14:formula1>
            <xm:f>Validation!$E$13:$E$15</xm:f>
          </x14:formula1>
          <xm:sqref>C161</xm:sqref>
        </x14:dataValidation>
        <x14:dataValidation type="list" allowBlank="1" showInputMessage="1" showErrorMessage="1" xr:uid="{875C3943-152B-4DFE-A3D1-A526BDCEDB8D}">
          <x14:formula1>
            <xm:f>Validation!$H$12:$H$16</xm:f>
          </x14:formula1>
          <xm:sqref>C248</xm:sqref>
        </x14:dataValidation>
        <x14:dataValidation type="list" allowBlank="1" showInputMessage="1" showErrorMessage="1" xr:uid="{E1D92823-D8A7-4349-8A4B-16CE3D5FC084}">
          <x14:formula1>
            <xm:f>Validation!$G$12:$G$17</xm:f>
          </x14:formula1>
          <xm:sqref>C247</xm:sqref>
        </x14:dataValidation>
        <x14:dataValidation type="list" allowBlank="1" showInputMessage="1" showErrorMessage="1" xr:uid="{E903B879-0529-4B4C-B902-88A3FC118839}">
          <x14:formula1>
            <xm:f>Validation!$C$20:$C$26</xm:f>
          </x14:formula1>
          <xm:sqref>D258:D266</xm:sqref>
        </x14:dataValidation>
        <x14:dataValidation type="list" allowBlank="1" showInputMessage="1" showErrorMessage="1" xr:uid="{35D485AF-CC25-4458-9610-238B930F7D62}">
          <x14:formula1>
            <xm:f>Validation!$I$12:$I$15</xm:f>
          </x14:formula1>
          <xm:sqref>C202:G204 C80:G80</xm:sqref>
        </x14:dataValidation>
        <x14:dataValidation type="list" allowBlank="1" showInputMessage="1" showErrorMessage="1" xr:uid="{D11BCC9D-A400-43AF-BADA-FF75D19B15EB}">
          <x14:formula1>
            <xm:f>Validation!$K$12:$K$15</xm:f>
          </x14:formula1>
          <xm:sqref>C82:G82</xm:sqref>
        </x14:dataValidation>
        <x14:dataValidation type="list" allowBlank="1" showInputMessage="1" showErrorMessage="1" xr:uid="{C5A2C194-A4F1-4EA7-813C-F0A7B5A02E26}">
          <x14:formula1>
            <xm:f>Validation!$B$20:$B$26</xm:f>
          </x14:formula1>
          <xm:sqref>C207</xm:sqref>
        </x14:dataValidation>
        <x14:dataValidation type="list" allowBlank="1" showInputMessage="1" showErrorMessage="1" xr:uid="{085DDCF6-EA1C-4BC1-A63A-74166F6E7CA4}">
          <x14:formula1>
            <xm:f>Validation!$J$12:$J$37</xm:f>
          </x14:formula1>
          <xm:sqref>C81:G81</xm:sqref>
        </x14:dataValidation>
        <x14:dataValidation type="list" allowBlank="1" showInputMessage="1" showErrorMessage="1" xr:uid="{76235ACF-DFF5-4FEC-AC75-4FED8C45003A}">
          <x14:formula1>
            <xm:f>Validation!$B$12:$B$17</xm:f>
          </x14:formula1>
          <xm:sqref>E221:E232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5C61-46E7-491B-B5FC-B13E1EA9C562}">
  <sheetPr codeName="Sheet5">
    <tabColor theme="0" tint="-0.34998626667073579"/>
    <pageSetUpPr fitToPage="1"/>
  </sheetPr>
  <dimension ref="A1:L126"/>
  <sheetViews>
    <sheetView showGridLines="0" topLeftCell="A2" zoomScaleNormal="100" workbookViewId="0">
      <selection activeCell="F19" sqref="F19"/>
    </sheetView>
  </sheetViews>
  <sheetFormatPr defaultRowHeight="12.9"/>
  <cols>
    <col min="1" max="1" width="7.15234375" style="18" customWidth="1"/>
    <col min="2" max="5" width="3.53515625" style="18" customWidth="1"/>
    <col min="6" max="6" width="24.53515625" style="18" customWidth="1"/>
    <col min="7" max="7" width="3.53515625" style="18" customWidth="1"/>
    <col min="8" max="8" width="15.53515625" style="18" customWidth="1"/>
    <col min="9" max="9" width="18.3828125" style="18" customWidth="1"/>
    <col min="10" max="10" width="3.53515625" style="18" customWidth="1"/>
    <col min="11" max="11" width="15.53515625" style="18" customWidth="1"/>
    <col min="12" max="12" width="18.3828125" style="18" customWidth="1"/>
    <col min="13" max="256" width="9.15234375" style="18"/>
    <col min="257" max="257" width="7.15234375" style="18" customWidth="1"/>
    <col min="258" max="261" width="3.53515625" style="18" customWidth="1"/>
    <col min="262" max="262" width="24.53515625" style="18" customWidth="1"/>
    <col min="263" max="263" width="3.53515625" style="18" customWidth="1"/>
    <col min="264" max="264" width="15.53515625" style="18" customWidth="1"/>
    <col min="265" max="265" width="18.3828125" style="18" customWidth="1"/>
    <col min="266" max="266" width="3.53515625" style="18" customWidth="1"/>
    <col min="267" max="267" width="15.53515625" style="18" customWidth="1"/>
    <col min="268" max="268" width="18.3828125" style="18" customWidth="1"/>
    <col min="269" max="512" width="9.15234375" style="18"/>
    <col min="513" max="513" width="7.15234375" style="18" customWidth="1"/>
    <col min="514" max="517" width="3.53515625" style="18" customWidth="1"/>
    <col min="518" max="518" width="24.53515625" style="18" customWidth="1"/>
    <col min="519" max="519" width="3.53515625" style="18" customWidth="1"/>
    <col min="520" max="520" width="15.53515625" style="18" customWidth="1"/>
    <col min="521" max="521" width="18.3828125" style="18" customWidth="1"/>
    <col min="522" max="522" width="3.53515625" style="18" customWidth="1"/>
    <col min="523" max="523" width="15.53515625" style="18" customWidth="1"/>
    <col min="524" max="524" width="18.3828125" style="18" customWidth="1"/>
    <col min="525" max="768" width="9.15234375" style="18"/>
    <col min="769" max="769" width="7.15234375" style="18" customWidth="1"/>
    <col min="770" max="773" width="3.53515625" style="18" customWidth="1"/>
    <col min="774" max="774" width="24.53515625" style="18" customWidth="1"/>
    <col min="775" max="775" width="3.53515625" style="18" customWidth="1"/>
    <col min="776" max="776" width="15.53515625" style="18" customWidth="1"/>
    <col min="777" max="777" width="18.3828125" style="18" customWidth="1"/>
    <col min="778" max="778" width="3.53515625" style="18" customWidth="1"/>
    <col min="779" max="779" width="15.53515625" style="18" customWidth="1"/>
    <col min="780" max="780" width="18.3828125" style="18" customWidth="1"/>
    <col min="781" max="1024" width="9.15234375" style="18"/>
    <col min="1025" max="1025" width="7.15234375" style="18" customWidth="1"/>
    <col min="1026" max="1029" width="3.53515625" style="18" customWidth="1"/>
    <col min="1030" max="1030" width="24.53515625" style="18" customWidth="1"/>
    <col min="1031" max="1031" width="3.53515625" style="18" customWidth="1"/>
    <col min="1032" max="1032" width="15.53515625" style="18" customWidth="1"/>
    <col min="1033" max="1033" width="18.3828125" style="18" customWidth="1"/>
    <col min="1034" max="1034" width="3.53515625" style="18" customWidth="1"/>
    <col min="1035" max="1035" width="15.53515625" style="18" customWidth="1"/>
    <col min="1036" max="1036" width="18.3828125" style="18" customWidth="1"/>
    <col min="1037" max="1280" width="9.15234375" style="18"/>
    <col min="1281" max="1281" width="7.15234375" style="18" customWidth="1"/>
    <col min="1282" max="1285" width="3.53515625" style="18" customWidth="1"/>
    <col min="1286" max="1286" width="24.53515625" style="18" customWidth="1"/>
    <col min="1287" max="1287" width="3.53515625" style="18" customWidth="1"/>
    <col min="1288" max="1288" width="15.53515625" style="18" customWidth="1"/>
    <col min="1289" max="1289" width="18.3828125" style="18" customWidth="1"/>
    <col min="1290" max="1290" width="3.53515625" style="18" customWidth="1"/>
    <col min="1291" max="1291" width="15.53515625" style="18" customWidth="1"/>
    <col min="1292" max="1292" width="18.3828125" style="18" customWidth="1"/>
    <col min="1293" max="1536" width="9.15234375" style="18"/>
    <col min="1537" max="1537" width="7.15234375" style="18" customWidth="1"/>
    <col min="1538" max="1541" width="3.53515625" style="18" customWidth="1"/>
    <col min="1542" max="1542" width="24.53515625" style="18" customWidth="1"/>
    <col min="1543" max="1543" width="3.53515625" style="18" customWidth="1"/>
    <col min="1544" max="1544" width="15.53515625" style="18" customWidth="1"/>
    <col min="1545" max="1545" width="18.3828125" style="18" customWidth="1"/>
    <col min="1546" max="1546" width="3.53515625" style="18" customWidth="1"/>
    <col min="1547" max="1547" width="15.53515625" style="18" customWidth="1"/>
    <col min="1548" max="1548" width="18.3828125" style="18" customWidth="1"/>
    <col min="1549" max="1792" width="9.15234375" style="18"/>
    <col min="1793" max="1793" width="7.15234375" style="18" customWidth="1"/>
    <col min="1794" max="1797" width="3.53515625" style="18" customWidth="1"/>
    <col min="1798" max="1798" width="24.53515625" style="18" customWidth="1"/>
    <col min="1799" max="1799" width="3.53515625" style="18" customWidth="1"/>
    <col min="1800" max="1800" width="15.53515625" style="18" customWidth="1"/>
    <col min="1801" max="1801" width="18.3828125" style="18" customWidth="1"/>
    <col min="1802" max="1802" width="3.53515625" style="18" customWidth="1"/>
    <col min="1803" max="1803" width="15.53515625" style="18" customWidth="1"/>
    <col min="1804" max="1804" width="18.3828125" style="18" customWidth="1"/>
    <col min="1805" max="2048" width="9.15234375" style="18"/>
    <col min="2049" max="2049" width="7.15234375" style="18" customWidth="1"/>
    <col min="2050" max="2053" width="3.53515625" style="18" customWidth="1"/>
    <col min="2054" max="2054" width="24.53515625" style="18" customWidth="1"/>
    <col min="2055" max="2055" width="3.53515625" style="18" customWidth="1"/>
    <col min="2056" max="2056" width="15.53515625" style="18" customWidth="1"/>
    <col min="2057" max="2057" width="18.3828125" style="18" customWidth="1"/>
    <col min="2058" max="2058" width="3.53515625" style="18" customWidth="1"/>
    <col min="2059" max="2059" width="15.53515625" style="18" customWidth="1"/>
    <col min="2060" max="2060" width="18.3828125" style="18" customWidth="1"/>
    <col min="2061" max="2304" width="9.15234375" style="18"/>
    <col min="2305" max="2305" width="7.15234375" style="18" customWidth="1"/>
    <col min="2306" max="2309" width="3.53515625" style="18" customWidth="1"/>
    <col min="2310" max="2310" width="24.53515625" style="18" customWidth="1"/>
    <col min="2311" max="2311" width="3.53515625" style="18" customWidth="1"/>
    <col min="2312" max="2312" width="15.53515625" style="18" customWidth="1"/>
    <col min="2313" max="2313" width="18.3828125" style="18" customWidth="1"/>
    <col min="2314" max="2314" width="3.53515625" style="18" customWidth="1"/>
    <col min="2315" max="2315" width="15.53515625" style="18" customWidth="1"/>
    <col min="2316" max="2316" width="18.3828125" style="18" customWidth="1"/>
    <col min="2317" max="2560" width="9.15234375" style="18"/>
    <col min="2561" max="2561" width="7.15234375" style="18" customWidth="1"/>
    <col min="2562" max="2565" width="3.53515625" style="18" customWidth="1"/>
    <col min="2566" max="2566" width="24.53515625" style="18" customWidth="1"/>
    <col min="2567" max="2567" width="3.53515625" style="18" customWidth="1"/>
    <col min="2568" max="2568" width="15.53515625" style="18" customWidth="1"/>
    <col min="2569" max="2569" width="18.3828125" style="18" customWidth="1"/>
    <col min="2570" max="2570" width="3.53515625" style="18" customWidth="1"/>
    <col min="2571" max="2571" width="15.53515625" style="18" customWidth="1"/>
    <col min="2572" max="2572" width="18.3828125" style="18" customWidth="1"/>
    <col min="2573" max="2816" width="9.15234375" style="18"/>
    <col min="2817" max="2817" width="7.15234375" style="18" customWidth="1"/>
    <col min="2818" max="2821" width="3.53515625" style="18" customWidth="1"/>
    <col min="2822" max="2822" width="24.53515625" style="18" customWidth="1"/>
    <col min="2823" max="2823" width="3.53515625" style="18" customWidth="1"/>
    <col min="2824" max="2824" width="15.53515625" style="18" customWidth="1"/>
    <col min="2825" max="2825" width="18.3828125" style="18" customWidth="1"/>
    <col min="2826" max="2826" width="3.53515625" style="18" customWidth="1"/>
    <col min="2827" max="2827" width="15.53515625" style="18" customWidth="1"/>
    <col min="2828" max="2828" width="18.3828125" style="18" customWidth="1"/>
    <col min="2829" max="3072" width="9.15234375" style="18"/>
    <col min="3073" max="3073" width="7.15234375" style="18" customWidth="1"/>
    <col min="3074" max="3077" width="3.53515625" style="18" customWidth="1"/>
    <col min="3078" max="3078" width="24.53515625" style="18" customWidth="1"/>
    <col min="3079" max="3079" width="3.53515625" style="18" customWidth="1"/>
    <col min="3080" max="3080" width="15.53515625" style="18" customWidth="1"/>
    <col min="3081" max="3081" width="18.3828125" style="18" customWidth="1"/>
    <col min="3082" max="3082" width="3.53515625" style="18" customWidth="1"/>
    <col min="3083" max="3083" width="15.53515625" style="18" customWidth="1"/>
    <col min="3084" max="3084" width="18.3828125" style="18" customWidth="1"/>
    <col min="3085" max="3328" width="9.15234375" style="18"/>
    <col min="3329" max="3329" width="7.15234375" style="18" customWidth="1"/>
    <col min="3330" max="3333" width="3.53515625" style="18" customWidth="1"/>
    <col min="3334" max="3334" width="24.53515625" style="18" customWidth="1"/>
    <col min="3335" max="3335" width="3.53515625" style="18" customWidth="1"/>
    <col min="3336" max="3336" width="15.53515625" style="18" customWidth="1"/>
    <col min="3337" max="3337" width="18.3828125" style="18" customWidth="1"/>
    <col min="3338" max="3338" width="3.53515625" style="18" customWidth="1"/>
    <col min="3339" max="3339" width="15.53515625" style="18" customWidth="1"/>
    <col min="3340" max="3340" width="18.3828125" style="18" customWidth="1"/>
    <col min="3341" max="3584" width="9.15234375" style="18"/>
    <col min="3585" max="3585" width="7.15234375" style="18" customWidth="1"/>
    <col min="3586" max="3589" width="3.53515625" style="18" customWidth="1"/>
    <col min="3590" max="3590" width="24.53515625" style="18" customWidth="1"/>
    <col min="3591" max="3591" width="3.53515625" style="18" customWidth="1"/>
    <col min="3592" max="3592" width="15.53515625" style="18" customWidth="1"/>
    <col min="3593" max="3593" width="18.3828125" style="18" customWidth="1"/>
    <col min="3594" max="3594" width="3.53515625" style="18" customWidth="1"/>
    <col min="3595" max="3595" width="15.53515625" style="18" customWidth="1"/>
    <col min="3596" max="3596" width="18.3828125" style="18" customWidth="1"/>
    <col min="3597" max="3840" width="9.15234375" style="18"/>
    <col min="3841" max="3841" width="7.15234375" style="18" customWidth="1"/>
    <col min="3842" max="3845" width="3.53515625" style="18" customWidth="1"/>
    <col min="3846" max="3846" width="24.53515625" style="18" customWidth="1"/>
    <col min="3847" max="3847" width="3.53515625" style="18" customWidth="1"/>
    <col min="3848" max="3848" width="15.53515625" style="18" customWidth="1"/>
    <col min="3849" max="3849" width="18.3828125" style="18" customWidth="1"/>
    <col min="3850" max="3850" width="3.53515625" style="18" customWidth="1"/>
    <col min="3851" max="3851" width="15.53515625" style="18" customWidth="1"/>
    <col min="3852" max="3852" width="18.3828125" style="18" customWidth="1"/>
    <col min="3853" max="4096" width="9.15234375" style="18"/>
    <col min="4097" max="4097" width="7.15234375" style="18" customWidth="1"/>
    <col min="4098" max="4101" width="3.53515625" style="18" customWidth="1"/>
    <col min="4102" max="4102" width="24.53515625" style="18" customWidth="1"/>
    <col min="4103" max="4103" width="3.53515625" style="18" customWidth="1"/>
    <col min="4104" max="4104" width="15.53515625" style="18" customWidth="1"/>
    <col min="4105" max="4105" width="18.3828125" style="18" customWidth="1"/>
    <col min="4106" max="4106" width="3.53515625" style="18" customWidth="1"/>
    <col min="4107" max="4107" width="15.53515625" style="18" customWidth="1"/>
    <col min="4108" max="4108" width="18.3828125" style="18" customWidth="1"/>
    <col min="4109" max="4352" width="9.15234375" style="18"/>
    <col min="4353" max="4353" width="7.15234375" style="18" customWidth="1"/>
    <col min="4354" max="4357" width="3.53515625" style="18" customWidth="1"/>
    <col min="4358" max="4358" width="24.53515625" style="18" customWidth="1"/>
    <col min="4359" max="4359" width="3.53515625" style="18" customWidth="1"/>
    <col min="4360" max="4360" width="15.53515625" style="18" customWidth="1"/>
    <col min="4361" max="4361" width="18.3828125" style="18" customWidth="1"/>
    <col min="4362" max="4362" width="3.53515625" style="18" customWidth="1"/>
    <col min="4363" max="4363" width="15.53515625" style="18" customWidth="1"/>
    <col min="4364" max="4364" width="18.3828125" style="18" customWidth="1"/>
    <col min="4365" max="4608" width="9.15234375" style="18"/>
    <col min="4609" max="4609" width="7.15234375" style="18" customWidth="1"/>
    <col min="4610" max="4613" width="3.53515625" style="18" customWidth="1"/>
    <col min="4614" max="4614" width="24.53515625" style="18" customWidth="1"/>
    <col min="4615" max="4615" width="3.53515625" style="18" customWidth="1"/>
    <col min="4616" max="4616" width="15.53515625" style="18" customWidth="1"/>
    <col min="4617" max="4617" width="18.3828125" style="18" customWidth="1"/>
    <col min="4618" max="4618" width="3.53515625" style="18" customWidth="1"/>
    <col min="4619" max="4619" width="15.53515625" style="18" customWidth="1"/>
    <col min="4620" max="4620" width="18.3828125" style="18" customWidth="1"/>
    <col min="4621" max="4864" width="9.15234375" style="18"/>
    <col min="4865" max="4865" width="7.15234375" style="18" customWidth="1"/>
    <col min="4866" max="4869" width="3.53515625" style="18" customWidth="1"/>
    <col min="4870" max="4870" width="24.53515625" style="18" customWidth="1"/>
    <col min="4871" max="4871" width="3.53515625" style="18" customWidth="1"/>
    <col min="4872" max="4872" width="15.53515625" style="18" customWidth="1"/>
    <col min="4873" max="4873" width="18.3828125" style="18" customWidth="1"/>
    <col min="4874" max="4874" width="3.53515625" style="18" customWidth="1"/>
    <col min="4875" max="4875" width="15.53515625" style="18" customWidth="1"/>
    <col min="4876" max="4876" width="18.3828125" style="18" customWidth="1"/>
    <col min="4877" max="5120" width="9.15234375" style="18"/>
    <col min="5121" max="5121" width="7.15234375" style="18" customWidth="1"/>
    <col min="5122" max="5125" width="3.53515625" style="18" customWidth="1"/>
    <col min="5126" max="5126" width="24.53515625" style="18" customWidth="1"/>
    <col min="5127" max="5127" width="3.53515625" style="18" customWidth="1"/>
    <col min="5128" max="5128" width="15.53515625" style="18" customWidth="1"/>
    <col min="5129" max="5129" width="18.3828125" style="18" customWidth="1"/>
    <col min="5130" max="5130" width="3.53515625" style="18" customWidth="1"/>
    <col min="5131" max="5131" width="15.53515625" style="18" customWidth="1"/>
    <col min="5132" max="5132" width="18.3828125" style="18" customWidth="1"/>
    <col min="5133" max="5376" width="9.15234375" style="18"/>
    <col min="5377" max="5377" width="7.15234375" style="18" customWidth="1"/>
    <col min="5378" max="5381" width="3.53515625" style="18" customWidth="1"/>
    <col min="5382" max="5382" width="24.53515625" style="18" customWidth="1"/>
    <col min="5383" max="5383" width="3.53515625" style="18" customWidth="1"/>
    <col min="5384" max="5384" width="15.53515625" style="18" customWidth="1"/>
    <col min="5385" max="5385" width="18.3828125" style="18" customWidth="1"/>
    <col min="5386" max="5386" width="3.53515625" style="18" customWidth="1"/>
    <col min="5387" max="5387" width="15.53515625" style="18" customWidth="1"/>
    <col min="5388" max="5388" width="18.3828125" style="18" customWidth="1"/>
    <col min="5389" max="5632" width="9.15234375" style="18"/>
    <col min="5633" max="5633" width="7.15234375" style="18" customWidth="1"/>
    <col min="5634" max="5637" width="3.53515625" style="18" customWidth="1"/>
    <col min="5638" max="5638" width="24.53515625" style="18" customWidth="1"/>
    <col min="5639" max="5639" width="3.53515625" style="18" customWidth="1"/>
    <col min="5640" max="5640" width="15.53515625" style="18" customWidth="1"/>
    <col min="5641" max="5641" width="18.3828125" style="18" customWidth="1"/>
    <col min="5642" max="5642" width="3.53515625" style="18" customWidth="1"/>
    <col min="5643" max="5643" width="15.53515625" style="18" customWidth="1"/>
    <col min="5644" max="5644" width="18.3828125" style="18" customWidth="1"/>
    <col min="5645" max="5888" width="9.15234375" style="18"/>
    <col min="5889" max="5889" width="7.15234375" style="18" customWidth="1"/>
    <col min="5890" max="5893" width="3.53515625" style="18" customWidth="1"/>
    <col min="5894" max="5894" width="24.53515625" style="18" customWidth="1"/>
    <col min="5895" max="5895" width="3.53515625" style="18" customWidth="1"/>
    <col min="5896" max="5896" width="15.53515625" style="18" customWidth="1"/>
    <col min="5897" max="5897" width="18.3828125" style="18" customWidth="1"/>
    <col min="5898" max="5898" width="3.53515625" style="18" customWidth="1"/>
    <col min="5899" max="5899" width="15.53515625" style="18" customWidth="1"/>
    <col min="5900" max="5900" width="18.3828125" style="18" customWidth="1"/>
    <col min="5901" max="6144" width="9.15234375" style="18"/>
    <col min="6145" max="6145" width="7.15234375" style="18" customWidth="1"/>
    <col min="6146" max="6149" width="3.53515625" style="18" customWidth="1"/>
    <col min="6150" max="6150" width="24.53515625" style="18" customWidth="1"/>
    <col min="6151" max="6151" width="3.53515625" style="18" customWidth="1"/>
    <col min="6152" max="6152" width="15.53515625" style="18" customWidth="1"/>
    <col min="6153" max="6153" width="18.3828125" style="18" customWidth="1"/>
    <col min="6154" max="6154" width="3.53515625" style="18" customWidth="1"/>
    <col min="6155" max="6155" width="15.53515625" style="18" customWidth="1"/>
    <col min="6156" max="6156" width="18.3828125" style="18" customWidth="1"/>
    <col min="6157" max="6400" width="9.15234375" style="18"/>
    <col min="6401" max="6401" width="7.15234375" style="18" customWidth="1"/>
    <col min="6402" max="6405" width="3.53515625" style="18" customWidth="1"/>
    <col min="6406" max="6406" width="24.53515625" style="18" customWidth="1"/>
    <col min="6407" max="6407" width="3.53515625" style="18" customWidth="1"/>
    <col min="6408" max="6408" width="15.53515625" style="18" customWidth="1"/>
    <col min="6409" max="6409" width="18.3828125" style="18" customWidth="1"/>
    <col min="6410" max="6410" width="3.53515625" style="18" customWidth="1"/>
    <col min="6411" max="6411" width="15.53515625" style="18" customWidth="1"/>
    <col min="6412" max="6412" width="18.3828125" style="18" customWidth="1"/>
    <col min="6413" max="6656" width="9.15234375" style="18"/>
    <col min="6657" max="6657" width="7.15234375" style="18" customWidth="1"/>
    <col min="6658" max="6661" width="3.53515625" style="18" customWidth="1"/>
    <col min="6662" max="6662" width="24.53515625" style="18" customWidth="1"/>
    <col min="6663" max="6663" width="3.53515625" style="18" customWidth="1"/>
    <col min="6664" max="6664" width="15.53515625" style="18" customWidth="1"/>
    <col min="6665" max="6665" width="18.3828125" style="18" customWidth="1"/>
    <col min="6666" max="6666" width="3.53515625" style="18" customWidth="1"/>
    <col min="6667" max="6667" width="15.53515625" style="18" customWidth="1"/>
    <col min="6668" max="6668" width="18.3828125" style="18" customWidth="1"/>
    <col min="6669" max="6912" width="9.15234375" style="18"/>
    <col min="6913" max="6913" width="7.15234375" style="18" customWidth="1"/>
    <col min="6914" max="6917" width="3.53515625" style="18" customWidth="1"/>
    <col min="6918" max="6918" width="24.53515625" style="18" customWidth="1"/>
    <col min="6919" max="6919" width="3.53515625" style="18" customWidth="1"/>
    <col min="6920" max="6920" width="15.53515625" style="18" customWidth="1"/>
    <col min="6921" max="6921" width="18.3828125" style="18" customWidth="1"/>
    <col min="6922" max="6922" width="3.53515625" style="18" customWidth="1"/>
    <col min="6923" max="6923" width="15.53515625" style="18" customWidth="1"/>
    <col min="6924" max="6924" width="18.3828125" style="18" customWidth="1"/>
    <col min="6925" max="7168" width="9.15234375" style="18"/>
    <col min="7169" max="7169" width="7.15234375" style="18" customWidth="1"/>
    <col min="7170" max="7173" width="3.53515625" style="18" customWidth="1"/>
    <col min="7174" max="7174" width="24.53515625" style="18" customWidth="1"/>
    <col min="7175" max="7175" width="3.53515625" style="18" customWidth="1"/>
    <col min="7176" max="7176" width="15.53515625" style="18" customWidth="1"/>
    <col min="7177" max="7177" width="18.3828125" style="18" customWidth="1"/>
    <col min="7178" max="7178" width="3.53515625" style="18" customWidth="1"/>
    <col min="7179" max="7179" width="15.53515625" style="18" customWidth="1"/>
    <col min="7180" max="7180" width="18.3828125" style="18" customWidth="1"/>
    <col min="7181" max="7424" width="9.15234375" style="18"/>
    <col min="7425" max="7425" width="7.15234375" style="18" customWidth="1"/>
    <col min="7426" max="7429" width="3.53515625" style="18" customWidth="1"/>
    <col min="7430" max="7430" width="24.53515625" style="18" customWidth="1"/>
    <col min="7431" max="7431" width="3.53515625" style="18" customWidth="1"/>
    <col min="7432" max="7432" width="15.53515625" style="18" customWidth="1"/>
    <col min="7433" max="7433" width="18.3828125" style="18" customWidth="1"/>
    <col min="7434" max="7434" width="3.53515625" style="18" customWidth="1"/>
    <col min="7435" max="7435" width="15.53515625" style="18" customWidth="1"/>
    <col min="7436" max="7436" width="18.3828125" style="18" customWidth="1"/>
    <col min="7437" max="7680" width="9.15234375" style="18"/>
    <col min="7681" max="7681" width="7.15234375" style="18" customWidth="1"/>
    <col min="7682" max="7685" width="3.53515625" style="18" customWidth="1"/>
    <col min="7686" max="7686" width="24.53515625" style="18" customWidth="1"/>
    <col min="7687" max="7687" width="3.53515625" style="18" customWidth="1"/>
    <col min="7688" max="7688" width="15.53515625" style="18" customWidth="1"/>
    <col min="7689" max="7689" width="18.3828125" style="18" customWidth="1"/>
    <col min="7690" max="7690" width="3.53515625" style="18" customWidth="1"/>
    <col min="7691" max="7691" width="15.53515625" style="18" customWidth="1"/>
    <col min="7692" max="7692" width="18.3828125" style="18" customWidth="1"/>
    <col min="7693" max="7936" width="9.15234375" style="18"/>
    <col min="7937" max="7937" width="7.15234375" style="18" customWidth="1"/>
    <col min="7938" max="7941" width="3.53515625" style="18" customWidth="1"/>
    <col min="7942" max="7942" width="24.53515625" style="18" customWidth="1"/>
    <col min="7943" max="7943" width="3.53515625" style="18" customWidth="1"/>
    <col min="7944" max="7944" width="15.53515625" style="18" customWidth="1"/>
    <col min="7945" max="7945" width="18.3828125" style="18" customWidth="1"/>
    <col min="7946" max="7946" width="3.53515625" style="18" customWidth="1"/>
    <col min="7947" max="7947" width="15.53515625" style="18" customWidth="1"/>
    <col min="7948" max="7948" width="18.3828125" style="18" customWidth="1"/>
    <col min="7949" max="8192" width="9.15234375" style="18"/>
    <col min="8193" max="8193" width="7.15234375" style="18" customWidth="1"/>
    <col min="8194" max="8197" width="3.53515625" style="18" customWidth="1"/>
    <col min="8198" max="8198" width="24.53515625" style="18" customWidth="1"/>
    <col min="8199" max="8199" width="3.53515625" style="18" customWidth="1"/>
    <col min="8200" max="8200" width="15.53515625" style="18" customWidth="1"/>
    <col min="8201" max="8201" width="18.3828125" style="18" customWidth="1"/>
    <col min="8202" max="8202" width="3.53515625" style="18" customWidth="1"/>
    <col min="8203" max="8203" width="15.53515625" style="18" customWidth="1"/>
    <col min="8204" max="8204" width="18.3828125" style="18" customWidth="1"/>
    <col min="8205" max="8448" width="9.15234375" style="18"/>
    <col min="8449" max="8449" width="7.15234375" style="18" customWidth="1"/>
    <col min="8450" max="8453" width="3.53515625" style="18" customWidth="1"/>
    <col min="8454" max="8454" width="24.53515625" style="18" customWidth="1"/>
    <col min="8455" max="8455" width="3.53515625" style="18" customWidth="1"/>
    <col min="8456" max="8456" width="15.53515625" style="18" customWidth="1"/>
    <col min="8457" max="8457" width="18.3828125" style="18" customWidth="1"/>
    <col min="8458" max="8458" width="3.53515625" style="18" customWidth="1"/>
    <col min="8459" max="8459" width="15.53515625" style="18" customWidth="1"/>
    <col min="8460" max="8460" width="18.3828125" style="18" customWidth="1"/>
    <col min="8461" max="8704" width="9.15234375" style="18"/>
    <col min="8705" max="8705" width="7.15234375" style="18" customWidth="1"/>
    <col min="8706" max="8709" width="3.53515625" style="18" customWidth="1"/>
    <col min="8710" max="8710" width="24.53515625" style="18" customWidth="1"/>
    <col min="8711" max="8711" width="3.53515625" style="18" customWidth="1"/>
    <col min="8712" max="8712" width="15.53515625" style="18" customWidth="1"/>
    <col min="8713" max="8713" width="18.3828125" style="18" customWidth="1"/>
    <col min="8714" max="8714" width="3.53515625" style="18" customWidth="1"/>
    <col min="8715" max="8715" width="15.53515625" style="18" customWidth="1"/>
    <col min="8716" max="8716" width="18.3828125" style="18" customWidth="1"/>
    <col min="8717" max="8960" width="9.15234375" style="18"/>
    <col min="8961" max="8961" width="7.15234375" style="18" customWidth="1"/>
    <col min="8962" max="8965" width="3.53515625" style="18" customWidth="1"/>
    <col min="8966" max="8966" width="24.53515625" style="18" customWidth="1"/>
    <col min="8967" max="8967" width="3.53515625" style="18" customWidth="1"/>
    <col min="8968" max="8968" width="15.53515625" style="18" customWidth="1"/>
    <col min="8969" max="8969" width="18.3828125" style="18" customWidth="1"/>
    <col min="8970" max="8970" width="3.53515625" style="18" customWidth="1"/>
    <col min="8971" max="8971" width="15.53515625" style="18" customWidth="1"/>
    <col min="8972" max="8972" width="18.3828125" style="18" customWidth="1"/>
    <col min="8973" max="9216" width="9.15234375" style="18"/>
    <col min="9217" max="9217" width="7.15234375" style="18" customWidth="1"/>
    <col min="9218" max="9221" width="3.53515625" style="18" customWidth="1"/>
    <col min="9222" max="9222" width="24.53515625" style="18" customWidth="1"/>
    <col min="9223" max="9223" width="3.53515625" style="18" customWidth="1"/>
    <col min="9224" max="9224" width="15.53515625" style="18" customWidth="1"/>
    <col min="9225" max="9225" width="18.3828125" style="18" customWidth="1"/>
    <col min="9226" max="9226" width="3.53515625" style="18" customWidth="1"/>
    <col min="9227" max="9227" width="15.53515625" style="18" customWidth="1"/>
    <col min="9228" max="9228" width="18.3828125" style="18" customWidth="1"/>
    <col min="9229" max="9472" width="9.15234375" style="18"/>
    <col min="9473" max="9473" width="7.15234375" style="18" customWidth="1"/>
    <col min="9474" max="9477" width="3.53515625" style="18" customWidth="1"/>
    <col min="9478" max="9478" width="24.53515625" style="18" customWidth="1"/>
    <col min="9479" max="9479" width="3.53515625" style="18" customWidth="1"/>
    <col min="9480" max="9480" width="15.53515625" style="18" customWidth="1"/>
    <col min="9481" max="9481" width="18.3828125" style="18" customWidth="1"/>
    <col min="9482" max="9482" width="3.53515625" style="18" customWidth="1"/>
    <col min="9483" max="9483" width="15.53515625" style="18" customWidth="1"/>
    <col min="9484" max="9484" width="18.3828125" style="18" customWidth="1"/>
    <col min="9485" max="9728" width="9.15234375" style="18"/>
    <col min="9729" max="9729" width="7.15234375" style="18" customWidth="1"/>
    <col min="9730" max="9733" width="3.53515625" style="18" customWidth="1"/>
    <col min="9734" max="9734" width="24.53515625" style="18" customWidth="1"/>
    <col min="9735" max="9735" width="3.53515625" style="18" customWidth="1"/>
    <col min="9736" max="9736" width="15.53515625" style="18" customWidth="1"/>
    <col min="9737" max="9737" width="18.3828125" style="18" customWidth="1"/>
    <col min="9738" max="9738" width="3.53515625" style="18" customWidth="1"/>
    <col min="9739" max="9739" width="15.53515625" style="18" customWidth="1"/>
    <col min="9740" max="9740" width="18.3828125" style="18" customWidth="1"/>
    <col min="9741" max="9984" width="9.15234375" style="18"/>
    <col min="9985" max="9985" width="7.15234375" style="18" customWidth="1"/>
    <col min="9986" max="9989" width="3.53515625" style="18" customWidth="1"/>
    <col min="9990" max="9990" width="24.53515625" style="18" customWidth="1"/>
    <col min="9991" max="9991" width="3.53515625" style="18" customWidth="1"/>
    <col min="9992" max="9992" width="15.53515625" style="18" customWidth="1"/>
    <col min="9993" max="9993" width="18.3828125" style="18" customWidth="1"/>
    <col min="9994" max="9994" width="3.53515625" style="18" customWidth="1"/>
    <col min="9995" max="9995" width="15.53515625" style="18" customWidth="1"/>
    <col min="9996" max="9996" width="18.3828125" style="18" customWidth="1"/>
    <col min="9997" max="10240" width="9.15234375" style="18"/>
    <col min="10241" max="10241" width="7.15234375" style="18" customWidth="1"/>
    <col min="10242" max="10245" width="3.53515625" style="18" customWidth="1"/>
    <col min="10246" max="10246" width="24.53515625" style="18" customWidth="1"/>
    <col min="10247" max="10247" width="3.53515625" style="18" customWidth="1"/>
    <col min="10248" max="10248" width="15.53515625" style="18" customWidth="1"/>
    <col min="10249" max="10249" width="18.3828125" style="18" customWidth="1"/>
    <col min="10250" max="10250" width="3.53515625" style="18" customWidth="1"/>
    <col min="10251" max="10251" width="15.53515625" style="18" customWidth="1"/>
    <col min="10252" max="10252" width="18.3828125" style="18" customWidth="1"/>
    <col min="10253" max="10496" width="9.15234375" style="18"/>
    <col min="10497" max="10497" width="7.15234375" style="18" customWidth="1"/>
    <col min="10498" max="10501" width="3.53515625" style="18" customWidth="1"/>
    <col min="10502" max="10502" width="24.53515625" style="18" customWidth="1"/>
    <col min="10503" max="10503" width="3.53515625" style="18" customWidth="1"/>
    <col min="10504" max="10504" width="15.53515625" style="18" customWidth="1"/>
    <col min="10505" max="10505" width="18.3828125" style="18" customWidth="1"/>
    <col min="10506" max="10506" width="3.53515625" style="18" customWidth="1"/>
    <col min="10507" max="10507" width="15.53515625" style="18" customWidth="1"/>
    <col min="10508" max="10508" width="18.3828125" style="18" customWidth="1"/>
    <col min="10509" max="10752" width="9.15234375" style="18"/>
    <col min="10753" max="10753" width="7.15234375" style="18" customWidth="1"/>
    <col min="10754" max="10757" width="3.53515625" style="18" customWidth="1"/>
    <col min="10758" max="10758" width="24.53515625" style="18" customWidth="1"/>
    <col min="10759" max="10759" width="3.53515625" style="18" customWidth="1"/>
    <col min="10760" max="10760" width="15.53515625" style="18" customWidth="1"/>
    <col min="10761" max="10761" width="18.3828125" style="18" customWidth="1"/>
    <col min="10762" max="10762" width="3.53515625" style="18" customWidth="1"/>
    <col min="10763" max="10763" width="15.53515625" style="18" customWidth="1"/>
    <col min="10764" max="10764" width="18.3828125" style="18" customWidth="1"/>
    <col min="10765" max="11008" width="9.15234375" style="18"/>
    <col min="11009" max="11009" width="7.15234375" style="18" customWidth="1"/>
    <col min="11010" max="11013" width="3.53515625" style="18" customWidth="1"/>
    <col min="11014" max="11014" width="24.53515625" style="18" customWidth="1"/>
    <col min="11015" max="11015" width="3.53515625" style="18" customWidth="1"/>
    <col min="11016" max="11016" width="15.53515625" style="18" customWidth="1"/>
    <col min="11017" max="11017" width="18.3828125" style="18" customWidth="1"/>
    <col min="11018" max="11018" width="3.53515625" style="18" customWidth="1"/>
    <col min="11019" max="11019" width="15.53515625" style="18" customWidth="1"/>
    <col min="11020" max="11020" width="18.3828125" style="18" customWidth="1"/>
    <col min="11021" max="11264" width="9.15234375" style="18"/>
    <col min="11265" max="11265" width="7.15234375" style="18" customWidth="1"/>
    <col min="11266" max="11269" width="3.53515625" style="18" customWidth="1"/>
    <col min="11270" max="11270" width="24.53515625" style="18" customWidth="1"/>
    <col min="11271" max="11271" width="3.53515625" style="18" customWidth="1"/>
    <col min="11272" max="11272" width="15.53515625" style="18" customWidth="1"/>
    <col min="11273" max="11273" width="18.3828125" style="18" customWidth="1"/>
    <col min="11274" max="11274" width="3.53515625" style="18" customWidth="1"/>
    <col min="11275" max="11275" width="15.53515625" style="18" customWidth="1"/>
    <col min="11276" max="11276" width="18.3828125" style="18" customWidth="1"/>
    <col min="11277" max="11520" width="9.15234375" style="18"/>
    <col min="11521" max="11521" width="7.15234375" style="18" customWidth="1"/>
    <col min="11522" max="11525" width="3.53515625" style="18" customWidth="1"/>
    <col min="11526" max="11526" width="24.53515625" style="18" customWidth="1"/>
    <col min="11527" max="11527" width="3.53515625" style="18" customWidth="1"/>
    <col min="11528" max="11528" width="15.53515625" style="18" customWidth="1"/>
    <col min="11529" max="11529" width="18.3828125" style="18" customWidth="1"/>
    <col min="11530" max="11530" width="3.53515625" style="18" customWidth="1"/>
    <col min="11531" max="11531" width="15.53515625" style="18" customWidth="1"/>
    <col min="11532" max="11532" width="18.3828125" style="18" customWidth="1"/>
    <col min="11533" max="11776" width="9.15234375" style="18"/>
    <col min="11777" max="11777" width="7.15234375" style="18" customWidth="1"/>
    <col min="11778" max="11781" width="3.53515625" style="18" customWidth="1"/>
    <col min="11782" max="11782" width="24.53515625" style="18" customWidth="1"/>
    <col min="11783" max="11783" width="3.53515625" style="18" customWidth="1"/>
    <col min="11784" max="11784" width="15.53515625" style="18" customWidth="1"/>
    <col min="11785" max="11785" width="18.3828125" style="18" customWidth="1"/>
    <col min="11786" max="11786" width="3.53515625" style="18" customWidth="1"/>
    <col min="11787" max="11787" width="15.53515625" style="18" customWidth="1"/>
    <col min="11788" max="11788" width="18.3828125" style="18" customWidth="1"/>
    <col min="11789" max="12032" width="9.15234375" style="18"/>
    <col min="12033" max="12033" width="7.15234375" style="18" customWidth="1"/>
    <col min="12034" max="12037" width="3.53515625" style="18" customWidth="1"/>
    <col min="12038" max="12038" width="24.53515625" style="18" customWidth="1"/>
    <col min="12039" max="12039" width="3.53515625" style="18" customWidth="1"/>
    <col min="12040" max="12040" width="15.53515625" style="18" customWidth="1"/>
    <col min="12041" max="12041" width="18.3828125" style="18" customWidth="1"/>
    <col min="12042" max="12042" width="3.53515625" style="18" customWidth="1"/>
    <col min="12043" max="12043" width="15.53515625" style="18" customWidth="1"/>
    <col min="12044" max="12044" width="18.3828125" style="18" customWidth="1"/>
    <col min="12045" max="12288" width="9.15234375" style="18"/>
    <col min="12289" max="12289" width="7.15234375" style="18" customWidth="1"/>
    <col min="12290" max="12293" width="3.53515625" style="18" customWidth="1"/>
    <col min="12294" max="12294" width="24.53515625" style="18" customWidth="1"/>
    <col min="12295" max="12295" width="3.53515625" style="18" customWidth="1"/>
    <col min="12296" max="12296" width="15.53515625" style="18" customWidth="1"/>
    <col min="12297" max="12297" width="18.3828125" style="18" customWidth="1"/>
    <col min="12298" max="12298" width="3.53515625" style="18" customWidth="1"/>
    <col min="12299" max="12299" width="15.53515625" style="18" customWidth="1"/>
    <col min="12300" max="12300" width="18.3828125" style="18" customWidth="1"/>
    <col min="12301" max="12544" width="9.15234375" style="18"/>
    <col min="12545" max="12545" width="7.15234375" style="18" customWidth="1"/>
    <col min="12546" max="12549" width="3.53515625" style="18" customWidth="1"/>
    <col min="12550" max="12550" width="24.53515625" style="18" customWidth="1"/>
    <col min="12551" max="12551" width="3.53515625" style="18" customWidth="1"/>
    <col min="12552" max="12552" width="15.53515625" style="18" customWidth="1"/>
    <col min="12553" max="12553" width="18.3828125" style="18" customWidth="1"/>
    <col min="12554" max="12554" width="3.53515625" style="18" customWidth="1"/>
    <col min="12555" max="12555" width="15.53515625" style="18" customWidth="1"/>
    <col min="12556" max="12556" width="18.3828125" style="18" customWidth="1"/>
    <col min="12557" max="12800" width="9.15234375" style="18"/>
    <col min="12801" max="12801" width="7.15234375" style="18" customWidth="1"/>
    <col min="12802" max="12805" width="3.53515625" style="18" customWidth="1"/>
    <col min="12806" max="12806" width="24.53515625" style="18" customWidth="1"/>
    <col min="12807" max="12807" width="3.53515625" style="18" customWidth="1"/>
    <col min="12808" max="12808" width="15.53515625" style="18" customWidth="1"/>
    <col min="12809" max="12809" width="18.3828125" style="18" customWidth="1"/>
    <col min="12810" max="12810" width="3.53515625" style="18" customWidth="1"/>
    <col min="12811" max="12811" width="15.53515625" style="18" customWidth="1"/>
    <col min="12812" max="12812" width="18.3828125" style="18" customWidth="1"/>
    <col min="12813" max="13056" width="9.15234375" style="18"/>
    <col min="13057" max="13057" width="7.15234375" style="18" customWidth="1"/>
    <col min="13058" max="13061" width="3.53515625" style="18" customWidth="1"/>
    <col min="13062" max="13062" width="24.53515625" style="18" customWidth="1"/>
    <col min="13063" max="13063" width="3.53515625" style="18" customWidth="1"/>
    <col min="13064" max="13064" width="15.53515625" style="18" customWidth="1"/>
    <col min="13065" max="13065" width="18.3828125" style="18" customWidth="1"/>
    <col min="13066" max="13066" width="3.53515625" style="18" customWidth="1"/>
    <col min="13067" max="13067" width="15.53515625" style="18" customWidth="1"/>
    <col min="13068" max="13068" width="18.3828125" style="18" customWidth="1"/>
    <col min="13069" max="13312" width="9.15234375" style="18"/>
    <col min="13313" max="13313" width="7.15234375" style="18" customWidth="1"/>
    <col min="13314" max="13317" width="3.53515625" style="18" customWidth="1"/>
    <col min="13318" max="13318" width="24.53515625" style="18" customWidth="1"/>
    <col min="13319" max="13319" width="3.53515625" style="18" customWidth="1"/>
    <col min="13320" max="13320" width="15.53515625" style="18" customWidth="1"/>
    <col min="13321" max="13321" width="18.3828125" style="18" customWidth="1"/>
    <col min="13322" max="13322" width="3.53515625" style="18" customWidth="1"/>
    <col min="13323" max="13323" width="15.53515625" style="18" customWidth="1"/>
    <col min="13324" max="13324" width="18.3828125" style="18" customWidth="1"/>
    <col min="13325" max="13568" width="9.15234375" style="18"/>
    <col min="13569" max="13569" width="7.15234375" style="18" customWidth="1"/>
    <col min="13570" max="13573" width="3.53515625" style="18" customWidth="1"/>
    <col min="13574" max="13574" width="24.53515625" style="18" customWidth="1"/>
    <col min="13575" max="13575" width="3.53515625" style="18" customWidth="1"/>
    <col min="13576" max="13576" width="15.53515625" style="18" customWidth="1"/>
    <col min="13577" max="13577" width="18.3828125" style="18" customWidth="1"/>
    <col min="13578" max="13578" width="3.53515625" style="18" customWidth="1"/>
    <col min="13579" max="13579" width="15.53515625" style="18" customWidth="1"/>
    <col min="13580" max="13580" width="18.3828125" style="18" customWidth="1"/>
    <col min="13581" max="13824" width="9.15234375" style="18"/>
    <col min="13825" max="13825" width="7.15234375" style="18" customWidth="1"/>
    <col min="13826" max="13829" width="3.53515625" style="18" customWidth="1"/>
    <col min="13830" max="13830" width="24.53515625" style="18" customWidth="1"/>
    <col min="13831" max="13831" width="3.53515625" style="18" customWidth="1"/>
    <col min="13832" max="13832" width="15.53515625" style="18" customWidth="1"/>
    <col min="13833" max="13833" width="18.3828125" style="18" customWidth="1"/>
    <col min="13834" max="13834" width="3.53515625" style="18" customWidth="1"/>
    <col min="13835" max="13835" width="15.53515625" style="18" customWidth="1"/>
    <col min="13836" max="13836" width="18.3828125" style="18" customWidth="1"/>
    <col min="13837" max="14080" width="9.15234375" style="18"/>
    <col min="14081" max="14081" width="7.15234375" style="18" customWidth="1"/>
    <col min="14082" max="14085" width="3.53515625" style="18" customWidth="1"/>
    <col min="14086" max="14086" width="24.53515625" style="18" customWidth="1"/>
    <col min="14087" max="14087" width="3.53515625" style="18" customWidth="1"/>
    <col min="14088" max="14088" width="15.53515625" style="18" customWidth="1"/>
    <col min="14089" max="14089" width="18.3828125" style="18" customWidth="1"/>
    <col min="14090" max="14090" width="3.53515625" style="18" customWidth="1"/>
    <col min="14091" max="14091" width="15.53515625" style="18" customWidth="1"/>
    <col min="14092" max="14092" width="18.3828125" style="18" customWidth="1"/>
    <col min="14093" max="14336" width="9.15234375" style="18"/>
    <col min="14337" max="14337" width="7.15234375" style="18" customWidth="1"/>
    <col min="14338" max="14341" width="3.53515625" style="18" customWidth="1"/>
    <col min="14342" max="14342" width="24.53515625" style="18" customWidth="1"/>
    <col min="14343" max="14343" width="3.53515625" style="18" customWidth="1"/>
    <col min="14344" max="14344" width="15.53515625" style="18" customWidth="1"/>
    <col min="14345" max="14345" width="18.3828125" style="18" customWidth="1"/>
    <col min="14346" max="14346" width="3.53515625" style="18" customWidth="1"/>
    <col min="14347" max="14347" width="15.53515625" style="18" customWidth="1"/>
    <col min="14348" max="14348" width="18.3828125" style="18" customWidth="1"/>
    <col min="14349" max="14592" width="9.15234375" style="18"/>
    <col min="14593" max="14593" width="7.15234375" style="18" customWidth="1"/>
    <col min="14594" max="14597" width="3.53515625" style="18" customWidth="1"/>
    <col min="14598" max="14598" width="24.53515625" style="18" customWidth="1"/>
    <col min="14599" max="14599" width="3.53515625" style="18" customWidth="1"/>
    <col min="14600" max="14600" width="15.53515625" style="18" customWidth="1"/>
    <col min="14601" max="14601" width="18.3828125" style="18" customWidth="1"/>
    <col min="14602" max="14602" width="3.53515625" style="18" customWidth="1"/>
    <col min="14603" max="14603" width="15.53515625" style="18" customWidth="1"/>
    <col min="14604" max="14604" width="18.3828125" style="18" customWidth="1"/>
    <col min="14605" max="14848" width="9.15234375" style="18"/>
    <col min="14849" max="14849" width="7.15234375" style="18" customWidth="1"/>
    <col min="14850" max="14853" width="3.53515625" style="18" customWidth="1"/>
    <col min="14854" max="14854" width="24.53515625" style="18" customWidth="1"/>
    <col min="14855" max="14855" width="3.53515625" style="18" customWidth="1"/>
    <col min="14856" max="14856" width="15.53515625" style="18" customWidth="1"/>
    <col min="14857" max="14857" width="18.3828125" style="18" customWidth="1"/>
    <col min="14858" max="14858" width="3.53515625" style="18" customWidth="1"/>
    <col min="14859" max="14859" width="15.53515625" style="18" customWidth="1"/>
    <col min="14860" max="14860" width="18.3828125" style="18" customWidth="1"/>
    <col min="14861" max="15104" width="9.15234375" style="18"/>
    <col min="15105" max="15105" width="7.15234375" style="18" customWidth="1"/>
    <col min="15106" max="15109" width="3.53515625" style="18" customWidth="1"/>
    <col min="15110" max="15110" width="24.53515625" style="18" customWidth="1"/>
    <col min="15111" max="15111" width="3.53515625" style="18" customWidth="1"/>
    <col min="15112" max="15112" width="15.53515625" style="18" customWidth="1"/>
    <col min="15113" max="15113" width="18.3828125" style="18" customWidth="1"/>
    <col min="15114" max="15114" width="3.53515625" style="18" customWidth="1"/>
    <col min="15115" max="15115" width="15.53515625" style="18" customWidth="1"/>
    <col min="15116" max="15116" width="18.3828125" style="18" customWidth="1"/>
    <col min="15117" max="15360" width="9.15234375" style="18"/>
    <col min="15361" max="15361" width="7.15234375" style="18" customWidth="1"/>
    <col min="15362" max="15365" width="3.53515625" style="18" customWidth="1"/>
    <col min="15366" max="15366" width="24.53515625" style="18" customWidth="1"/>
    <col min="15367" max="15367" width="3.53515625" style="18" customWidth="1"/>
    <col min="15368" max="15368" width="15.53515625" style="18" customWidth="1"/>
    <col min="15369" max="15369" width="18.3828125" style="18" customWidth="1"/>
    <col min="15370" max="15370" width="3.53515625" style="18" customWidth="1"/>
    <col min="15371" max="15371" width="15.53515625" style="18" customWidth="1"/>
    <col min="15372" max="15372" width="18.3828125" style="18" customWidth="1"/>
    <col min="15373" max="15616" width="9.15234375" style="18"/>
    <col min="15617" max="15617" width="7.15234375" style="18" customWidth="1"/>
    <col min="15618" max="15621" width="3.53515625" style="18" customWidth="1"/>
    <col min="15622" max="15622" width="24.53515625" style="18" customWidth="1"/>
    <col min="15623" max="15623" width="3.53515625" style="18" customWidth="1"/>
    <col min="15624" max="15624" width="15.53515625" style="18" customWidth="1"/>
    <col min="15625" max="15625" width="18.3828125" style="18" customWidth="1"/>
    <col min="15626" max="15626" width="3.53515625" style="18" customWidth="1"/>
    <col min="15627" max="15627" width="15.53515625" style="18" customWidth="1"/>
    <col min="15628" max="15628" width="18.3828125" style="18" customWidth="1"/>
    <col min="15629" max="15872" width="9.15234375" style="18"/>
    <col min="15873" max="15873" width="7.15234375" style="18" customWidth="1"/>
    <col min="15874" max="15877" width="3.53515625" style="18" customWidth="1"/>
    <col min="15878" max="15878" width="24.53515625" style="18" customWidth="1"/>
    <col min="15879" max="15879" width="3.53515625" style="18" customWidth="1"/>
    <col min="15880" max="15880" width="15.53515625" style="18" customWidth="1"/>
    <col min="15881" max="15881" width="18.3828125" style="18" customWidth="1"/>
    <col min="15882" max="15882" width="3.53515625" style="18" customWidth="1"/>
    <col min="15883" max="15883" width="15.53515625" style="18" customWidth="1"/>
    <col min="15884" max="15884" width="18.3828125" style="18" customWidth="1"/>
    <col min="15885" max="16128" width="9.15234375" style="18"/>
    <col min="16129" max="16129" width="7.15234375" style="18" customWidth="1"/>
    <col min="16130" max="16133" width="3.53515625" style="18" customWidth="1"/>
    <col min="16134" max="16134" width="24.53515625" style="18" customWidth="1"/>
    <col min="16135" max="16135" width="3.53515625" style="18" customWidth="1"/>
    <col min="16136" max="16136" width="15.53515625" style="18" customWidth="1"/>
    <col min="16137" max="16137" width="18.3828125" style="18" customWidth="1"/>
    <col min="16138" max="16138" width="3.53515625" style="18" customWidth="1"/>
    <col min="16139" max="16139" width="15.53515625" style="18" customWidth="1"/>
    <col min="16140" max="16140" width="18.3828125" style="18" customWidth="1"/>
    <col min="16141" max="16384" width="9.15234375" style="18"/>
  </cols>
  <sheetData>
    <row r="1" spans="1:12" ht="14.6">
      <c r="A1" s="3" t="s">
        <v>285</v>
      </c>
    </row>
    <row r="3" spans="1:12" ht="38.25" customHeight="1"/>
    <row r="4" spans="1:12" ht="18.45">
      <c r="B4" s="19"/>
      <c r="C4" s="19"/>
      <c r="D4" s="19"/>
      <c r="E4" s="19"/>
      <c r="F4" s="20" t="s">
        <v>286</v>
      </c>
    </row>
    <row r="5" spans="1:12">
      <c r="H5" s="18" t="s">
        <v>287</v>
      </c>
    </row>
    <row r="6" spans="1:12" ht="15.9" hidden="1">
      <c r="A6" s="21" t="s">
        <v>288</v>
      </c>
      <c r="B6" s="21"/>
      <c r="C6" s="21"/>
      <c r="D6" s="21"/>
      <c r="E6" s="21"/>
    </row>
    <row r="7" spans="1:12" hidden="1">
      <c r="A7" s="22"/>
      <c r="B7" s="23" t="s">
        <v>289</v>
      </c>
      <c r="C7" s="23"/>
      <c r="D7" s="23"/>
      <c r="E7" s="23"/>
      <c r="F7" s="23"/>
      <c r="G7" s="24" t="s">
        <v>290</v>
      </c>
      <c r="H7" s="22"/>
      <c r="I7" s="23"/>
      <c r="J7" s="25"/>
      <c r="K7" s="23" t="s">
        <v>291</v>
      </c>
      <c r="L7" s="26"/>
    </row>
    <row r="8" spans="1:12" hidden="1">
      <c r="A8" s="27"/>
      <c r="B8" s="443"/>
      <c r="C8" s="443"/>
      <c r="D8" s="443"/>
      <c r="E8" s="443"/>
      <c r="F8" s="443"/>
      <c r="G8" s="444"/>
      <c r="H8" s="443"/>
      <c r="I8" s="443"/>
      <c r="J8" s="445"/>
      <c r="K8" s="443"/>
      <c r="L8" s="446"/>
    </row>
    <row r="10" spans="1:12" ht="15.9">
      <c r="A10" s="21"/>
      <c r="B10" s="21"/>
      <c r="C10" s="21"/>
      <c r="D10" s="21"/>
      <c r="E10" s="21"/>
    </row>
    <row r="11" spans="1:12">
      <c r="A11" s="28"/>
      <c r="B11" s="29" t="s">
        <v>292</v>
      </c>
      <c r="C11" s="29"/>
      <c r="D11" s="29"/>
      <c r="E11" s="29"/>
      <c r="F11" s="447" t="str">
        <f>'Appendix 14A Project Profile'!C8</f>
        <v>Organization Name</v>
      </c>
      <c r="G11" s="447"/>
      <c r="H11" s="447"/>
      <c r="I11" s="30" t="s">
        <v>293</v>
      </c>
      <c r="J11" s="448" t="s">
        <v>294</v>
      </c>
      <c r="K11" s="449"/>
      <c r="L11" s="450"/>
    </row>
    <row r="12" spans="1:12" hidden="1">
      <c r="A12" s="31"/>
      <c r="B12" s="18" t="s">
        <v>295</v>
      </c>
      <c r="F12" s="451"/>
      <c r="G12" s="451"/>
      <c r="H12" s="451"/>
      <c r="I12" s="451"/>
      <c r="J12" s="451"/>
      <c r="K12" s="451"/>
      <c r="L12" s="452"/>
    </row>
    <row r="13" spans="1:12" hidden="1">
      <c r="A13" s="24"/>
      <c r="B13" s="23" t="s">
        <v>296</v>
      </c>
      <c r="C13" s="23"/>
      <c r="D13" s="23"/>
      <c r="E13" s="23"/>
      <c r="F13" s="26"/>
      <c r="G13" s="32" t="s">
        <v>297</v>
      </c>
      <c r="H13" s="32"/>
      <c r="I13" s="22" t="s">
        <v>298</v>
      </c>
      <c r="J13" s="26"/>
      <c r="K13" s="22" t="s">
        <v>299</v>
      </c>
      <c r="L13" s="25"/>
    </row>
    <row r="14" spans="1:12" hidden="1">
      <c r="A14" s="33"/>
      <c r="B14" s="453"/>
      <c r="C14" s="453"/>
      <c r="D14" s="453"/>
      <c r="E14" s="453"/>
      <c r="F14" s="454"/>
      <c r="G14" s="455"/>
      <c r="H14" s="454"/>
      <c r="I14" s="455"/>
      <c r="J14" s="454"/>
      <c r="K14" s="455"/>
      <c r="L14" s="456"/>
    </row>
    <row r="15" spans="1:12">
      <c r="A15" s="29"/>
      <c r="B15" s="29" t="s">
        <v>300</v>
      </c>
      <c r="C15" s="29"/>
      <c r="D15" s="29"/>
      <c r="E15" s="29"/>
      <c r="F15" s="460" t="str">
        <f>'Appendix 14A Project Profile'!C16</f>
        <v>Street Address or "Unknown"</v>
      </c>
      <c r="G15" s="460"/>
      <c r="H15" s="460"/>
      <c r="I15" s="29" t="str">
        <f>'Appendix 14A Project Profile'!C17</f>
        <v>City</v>
      </c>
      <c r="J15" s="29"/>
      <c r="K15" s="18" t="s">
        <v>301</v>
      </c>
      <c r="L15" s="29" t="str">
        <f>'Appendix 14A Project Profile'!C15</f>
        <v>(Select)</v>
      </c>
    </row>
    <row r="16" spans="1:12">
      <c r="A16" s="24"/>
      <c r="B16" s="23"/>
      <c r="C16" s="23"/>
      <c r="D16" s="23"/>
      <c r="E16" s="23"/>
      <c r="F16" s="23"/>
      <c r="G16" s="23"/>
      <c r="H16" s="23"/>
      <c r="I16" s="23"/>
      <c r="J16" s="23"/>
      <c r="K16" s="23"/>
      <c r="L16" s="25"/>
    </row>
    <row r="17" spans="1:12">
      <c r="A17" s="31"/>
      <c r="B17" s="322"/>
      <c r="C17" s="35" t="s">
        <v>302</v>
      </c>
      <c r="G17" s="322"/>
      <c r="H17" s="18" t="s">
        <v>303</v>
      </c>
      <c r="J17" s="322"/>
      <c r="K17" s="18" t="s">
        <v>304</v>
      </c>
      <c r="L17" s="36"/>
    </row>
    <row r="18" spans="1:12">
      <c r="A18" s="31"/>
      <c r="L18" s="36"/>
    </row>
    <row r="19" spans="1:12">
      <c r="A19" s="31"/>
      <c r="B19" s="322"/>
      <c r="C19" s="35" t="s">
        <v>305</v>
      </c>
      <c r="G19" s="322"/>
      <c r="H19" s="18" t="s">
        <v>306</v>
      </c>
      <c r="J19" s="322"/>
      <c r="K19" s="18" t="s">
        <v>307</v>
      </c>
      <c r="L19" s="36"/>
    </row>
    <row r="20" spans="1:12">
      <c r="A20" s="31"/>
      <c r="L20" s="36"/>
    </row>
    <row r="21" spans="1:12" ht="13.3" thickBot="1">
      <c r="A21" s="31"/>
      <c r="B21" s="37" t="s">
        <v>308</v>
      </c>
      <c r="C21" s="37" t="s">
        <v>309</v>
      </c>
      <c r="D21" s="37" t="s">
        <v>310</v>
      </c>
      <c r="E21" s="38"/>
      <c r="F21" s="35" t="s">
        <v>311</v>
      </c>
      <c r="G21" s="323"/>
      <c r="H21" s="18" t="s">
        <v>312</v>
      </c>
      <c r="I21" s="457"/>
      <c r="J21" s="457"/>
      <c r="K21" s="457"/>
      <c r="L21" s="36"/>
    </row>
    <row r="22" spans="1:12">
      <c r="A22" s="31"/>
      <c r="B22" s="322"/>
      <c r="C22" s="322"/>
      <c r="D22" s="322"/>
      <c r="F22" s="39"/>
      <c r="G22" s="39"/>
      <c r="L22" s="36"/>
    </row>
    <row r="23" spans="1:12">
      <c r="A23" s="33"/>
      <c r="B23" s="40"/>
      <c r="C23" s="40"/>
      <c r="D23" s="40"/>
      <c r="E23" s="40"/>
      <c r="F23" s="40"/>
      <c r="G23" s="40"/>
      <c r="H23" s="40"/>
      <c r="I23" s="40"/>
      <c r="J23" s="40"/>
      <c r="K23" s="40"/>
      <c r="L23" s="41"/>
    </row>
    <row r="25" spans="1:12" ht="25.5" customHeight="1">
      <c r="A25" s="42"/>
      <c r="B25" s="42"/>
      <c r="C25" s="42"/>
      <c r="D25" s="42"/>
      <c r="E25" s="42"/>
      <c r="F25" s="43"/>
      <c r="G25" s="458" t="s">
        <v>313</v>
      </c>
      <c r="H25" s="459"/>
      <c r="I25" s="44" t="s">
        <v>314</v>
      </c>
      <c r="J25" s="459" t="s">
        <v>315</v>
      </c>
      <c r="K25" s="459"/>
      <c r="L25" s="44" t="s">
        <v>316</v>
      </c>
    </row>
    <row r="26" spans="1:12">
      <c r="A26" s="45">
        <v>12100</v>
      </c>
      <c r="B26" s="46" t="s">
        <v>317</v>
      </c>
      <c r="C26" s="47"/>
      <c r="D26" s="47"/>
      <c r="E26" s="47"/>
      <c r="F26" s="47"/>
      <c r="G26" s="441"/>
      <c r="H26" s="441"/>
      <c r="I26" s="48"/>
      <c r="J26" s="441"/>
      <c r="K26" s="441"/>
      <c r="L26" s="48"/>
    </row>
    <row r="27" spans="1:12">
      <c r="A27" s="49">
        <v>12105</v>
      </c>
      <c r="B27" s="40" t="s">
        <v>270</v>
      </c>
      <c r="C27" s="50"/>
      <c r="D27" s="50"/>
      <c r="E27" s="50"/>
      <c r="F27" s="40"/>
      <c r="G27" s="439"/>
      <c r="H27" s="439"/>
      <c r="I27" s="245"/>
      <c r="J27" s="439"/>
      <c r="K27" s="439"/>
      <c r="L27" s="245"/>
    </row>
    <row r="28" spans="1:12">
      <c r="A28" s="52">
        <v>12110</v>
      </c>
      <c r="B28" s="29" t="s">
        <v>318</v>
      </c>
      <c r="C28" s="53"/>
      <c r="D28" s="53"/>
      <c r="E28" s="53"/>
      <c r="F28" s="29"/>
      <c r="G28" s="439"/>
      <c r="H28" s="439"/>
      <c r="I28" s="245"/>
      <c r="J28" s="439"/>
      <c r="K28" s="439"/>
      <c r="L28" s="245"/>
    </row>
    <row r="29" spans="1:12">
      <c r="A29" s="52">
        <v>12115</v>
      </c>
      <c r="B29" s="40" t="s">
        <v>319</v>
      </c>
      <c r="C29" s="50"/>
      <c r="D29" s="50"/>
      <c r="E29" s="50"/>
      <c r="F29" s="40"/>
      <c r="G29" s="439"/>
      <c r="H29" s="439"/>
      <c r="I29" s="245"/>
      <c r="J29" s="439"/>
      <c r="K29" s="439"/>
      <c r="L29" s="245"/>
    </row>
    <row r="30" spans="1:12">
      <c r="A30" s="52">
        <v>12120</v>
      </c>
      <c r="B30" s="29" t="s">
        <v>320</v>
      </c>
      <c r="C30" s="53"/>
      <c r="D30" s="53"/>
      <c r="E30" s="53"/>
      <c r="F30" s="29"/>
      <c r="G30" s="439"/>
      <c r="H30" s="439"/>
      <c r="I30" s="245"/>
      <c r="J30" s="439"/>
      <c r="K30" s="439"/>
      <c r="L30" s="245"/>
    </row>
    <row r="31" spans="1:12">
      <c r="A31" s="52">
        <v>12125</v>
      </c>
      <c r="B31" s="29" t="s">
        <v>321</v>
      </c>
      <c r="C31" s="53"/>
      <c r="D31" s="53"/>
      <c r="E31" s="53"/>
      <c r="F31" s="29"/>
      <c r="G31" s="439"/>
      <c r="H31" s="439"/>
      <c r="I31" s="245"/>
      <c r="J31" s="439"/>
      <c r="K31" s="439"/>
      <c r="L31" s="245"/>
    </row>
    <row r="32" spans="1:12">
      <c r="A32" s="54">
        <v>12130</v>
      </c>
      <c r="B32" s="18" t="s">
        <v>322</v>
      </c>
      <c r="C32" s="38"/>
      <c r="D32" s="38"/>
      <c r="E32" s="38"/>
      <c r="F32" s="23"/>
      <c r="G32" s="439"/>
      <c r="H32" s="439"/>
      <c r="I32" s="245"/>
      <c r="J32" s="439"/>
      <c r="K32" s="439"/>
      <c r="L32" s="245"/>
    </row>
    <row r="33" spans="1:12">
      <c r="A33" s="55">
        <v>12150</v>
      </c>
      <c r="B33" s="56" t="s">
        <v>323</v>
      </c>
      <c r="C33" s="57"/>
      <c r="D33" s="57"/>
      <c r="E33" s="57"/>
      <c r="F33" s="57"/>
      <c r="G33" s="441"/>
      <c r="H33" s="441"/>
      <c r="I33" s="48"/>
      <c r="J33" s="441"/>
      <c r="K33" s="441"/>
      <c r="L33" s="48"/>
    </row>
    <row r="34" spans="1:12">
      <c r="A34" s="49">
        <v>12155</v>
      </c>
      <c r="B34" s="460" t="s">
        <v>324</v>
      </c>
      <c r="C34" s="460"/>
      <c r="D34" s="460"/>
      <c r="E34" s="460"/>
      <c r="F34" s="460"/>
      <c r="G34" s="439"/>
      <c r="H34" s="439"/>
      <c r="I34" s="245"/>
      <c r="J34" s="439"/>
      <c r="K34" s="439"/>
      <c r="L34" s="245"/>
    </row>
    <row r="35" spans="1:12">
      <c r="A35" s="52">
        <v>12160</v>
      </c>
      <c r="B35" s="29" t="s">
        <v>325</v>
      </c>
      <c r="C35" s="50"/>
      <c r="D35" s="50"/>
      <c r="E35" s="50"/>
      <c r="F35" s="40"/>
      <c r="G35" s="439"/>
      <c r="H35" s="439"/>
      <c r="I35" s="245"/>
      <c r="J35" s="439"/>
      <c r="K35" s="439"/>
      <c r="L35" s="245"/>
    </row>
    <row r="36" spans="1:12">
      <c r="A36" s="52">
        <v>12165</v>
      </c>
      <c r="B36" s="23" t="s">
        <v>326</v>
      </c>
      <c r="C36" s="38"/>
      <c r="D36" s="38"/>
      <c r="E36" s="38"/>
      <c r="G36" s="439"/>
      <c r="H36" s="439"/>
      <c r="I36" s="245"/>
      <c r="J36" s="439"/>
      <c r="K36" s="439"/>
      <c r="L36" s="245"/>
    </row>
    <row r="37" spans="1:12">
      <c r="A37" s="52">
        <v>12170</v>
      </c>
      <c r="B37" s="29" t="s">
        <v>327</v>
      </c>
      <c r="C37" s="53"/>
      <c r="D37" s="53"/>
      <c r="E37" s="53"/>
      <c r="F37" s="29"/>
      <c r="G37" s="439"/>
      <c r="H37" s="439"/>
      <c r="I37" s="245"/>
      <c r="J37" s="439"/>
      <c r="K37" s="439"/>
      <c r="L37" s="245"/>
    </row>
    <row r="38" spans="1:12">
      <c r="A38" s="52">
        <v>12171</v>
      </c>
      <c r="B38" s="58" t="s">
        <v>328</v>
      </c>
      <c r="C38" s="53"/>
      <c r="D38" s="53"/>
      <c r="E38" s="53"/>
      <c r="F38" s="29"/>
      <c r="G38" s="439"/>
      <c r="H38" s="439"/>
      <c r="I38" s="245"/>
      <c r="J38" s="439"/>
      <c r="K38" s="439"/>
      <c r="L38" s="245"/>
    </row>
    <row r="39" spans="1:12">
      <c r="A39" s="52">
        <v>12172</v>
      </c>
      <c r="B39" s="59" t="s">
        <v>329</v>
      </c>
      <c r="C39" s="38"/>
      <c r="D39" s="38"/>
      <c r="E39" s="38"/>
      <c r="G39" s="439"/>
      <c r="H39" s="439"/>
      <c r="I39" s="245"/>
      <c r="J39" s="439"/>
      <c r="K39" s="439"/>
      <c r="L39" s="245"/>
    </row>
    <row r="40" spans="1:12">
      <c r="A40" s="52">
        <v>12175</v>
      </c>
      <c r="B40" s="460" t="s">
        <v>330</v>
      </c>
      <c r="C40" s="460"/>
      <c r="D40" s="460"/>
      <c r="E40" s="460"/>
      <c r="F40" s="460"/>
      <c r="G40" s="439"/>
      <c r="H40" s="439"/>
      <c r="I40" s="245"/>
      <c r="J40" s="439"/>
      <c r="K40" s="439"/>
      <c r="L40" s="245"/>
    </row>
    <row r="41" spans="1:12">
      <c r="A41" s="60">
        <v>12180</v>
      </c>
      <c r="B41" s="29" t="s">
        <v>331</v>
      </c>
      <c r="C41" s="53"/>
      <c r="D41" s="53"/>
      <c r="E41" s="53"/>
      <c r="F41" s="29"/>
      <c r="G41" s="439"/>
      <c r="H41" s="439"/>
      <c r="I41" s="246"/>
      <c r="J41" s="439"/>
      <c r="K41" s="439"/>
      <c r="L41" s="245"/>
    </row>
    <row r="42" spans="1:12">
      <c r="A42" s="61">
        <v>12200</v>
      </c>
      <c r="B42" s="62" t="s">
        <v>332</v>
      </c>
      <c r="C42" s="63"/>
      <c r="D42" s="63"/>
      <c r="E42" s="63"/>
      <c r="F42" s="63"/>
      <c r="G42" s="441"/>
      <c r="H42" s="441"/>
      <c r="I42" s="48"/>
      <c r="J42" s="441"/>
      <c r="K42" s="441"/>
      <c r="L42" s="48"/>
    </row>
    <row r="43" spans="1:12">
      <c r="A43" s="60">
        <v>12201</v>
      </c>
      <c r="B43" s="29" t="s">
        <v>332</v>
      </c>
      <c r="C43" s="53"/>
      <c r="D43" s="53"/>
      <c r="E43" s="53"/>
      <c r="F43" s="29"/>
      <c r="G43" s="439"/>
      <c r="H43" s="439"/>
      <c r="I43" s="245"/>
      <c r="J43" s="439"/>
      <c r="K43" s="439"/>
      <c r="L43" s="245"/>
    </row>
    <row r="44" spans="1:12">
      <c r="A44" s="64">
        <v>12205</v>
      </c>
      <c r="B44" s="18" t="s">
        <v>333</v>
      </c>
      <c r="C44" s="38"/>
      <c r="D44" s="38"/>
      <c r="E44" s="38"/>
      <c r="G44" s="439"/>
      <c r="H44" s="439"/>
      <c r="I44" s="245"/>
      <c r="J44" s="439"/>
      <c r="K44" s="439"/>
      <c r="L44" s="245"/>
    </row>
    <row r="45" spans="1:12">
      <c r="A45" s="60">
        <v>12210</v>
      </c>
      <c r="B45" s="29" t="s">
        <v>334</v>
      </c>
      <c r="C45" s="53"/>
      <c r="D45" s="53"/>
      <c r="E45" s="53"/>
      <c r="F45" s="29"/>
      <c r="G45" s="439"/>
      <c r="H45" s="439"/>
      <c r="I45" s="245"/>
      <c r="J45" s="439"/>
      <c r="K45" s="439"/>
      <c r="L45" s="245"/>
    </row>
    <row r="46" spans="1:12">
      <c r="A46" s="64">
        <v>12215</v>
      </c>
      <c r="B46" s="18" t="s">
        <v>335</v>
      </c>
      <c r="C46" s="38"/>
      <c r="D46" s="38"/>
      <c r="E46" s="38"/>
      <c r="G46" s="439"/>
      <c r="H46" s="439"/>
      <c r="I46" s="245"/>
      <c r="J46" s="439"/>
      <c r="K46" s="439"/>
      <c r="L46" s="245"/>
    </row>
    <row r="47" spans="1:12">
      <c r="A47" s="60">
        <v>12220</v>
      </c>
      <c r="B47" s="29" t="s">
        <v>231</v>
      </c>
      <c r="C47" s="53"/>
      <c r="D47" s="53"/>
      <c r="E47" s="53"/>
      <c r="F47" s="29"/>
      <c r="G47" s="439"/>
      <c r="H47" s="439"/>
      <c r="I47" s="245"/>
      <c r="J47" s="439"/>
      <c r="K47" s="439"/>
      <c r="L47" s="245"/>
    </row>
    <row r="48" spans="1:12">
      <c r="A48" s="64">
        <v>12225</v>
      </c>
      <c r="B48" s="18" t="s">
        <v>336</v>
      </c>
      <c r="C48" s="38"/>
      <c r="D48" s="38"/>
      <c r="E48" s="38"/>
      <c r="G48" s="439"/>
      <c r="H48" s="439"/>
      <c r="I48" s="245"/>
      <c r="J48" s="439"/>
      <c r="K48" s="439"/>
      <c r="L48" s="245"/>
    </row>
    <row r="49" spans="1:12">
      <c r="A49" s="60">
        <v>12230</v>
      </c>
      <c r="B49" s="29" t="s">
        <v>337</v>
      </c>
      <c r="C49" s="53"/>
      <c r="D49" s="53"/>
      <c r="E49" s="53"/>
      <c r="F49" s="29"/>
      <c r="G49" s="439"/>
      <c r="H49" s="439"/>
      <c r="I49" s="245"/>
      <c r="J49" s="439"/>
      <c r="K49" s="439"/>
      <c r="L49" s="245"/>
    </row>
    <row r="50" spans="1:12">
      <c r="A50" s="60">
        <v>12235</v>
      </c>
      <c r="B50" s="29" t="s">
        <v>338</v>
      </c>
      <c r="C50" s="53"/>
      <c r="D50" s="53"/>
      <c r="E50" s="53"/>
      <c r="F50" s="29"/>
      <c r="G50" s="439"/>
      <c r="H50" s="439"/>
      <c r="I50" s="245"/>
      <c r="J50" s="439"/>
      <c r="K50" s="439"/>
      <c r="L50" s="245"/>
    </row>
    <row r="51" spans="1:12">
      <c r="A51" s="60">
        <v>12240</v>
      </c>
      <c r="B51" s="29" t="s">
        <v>339</v>
      </c>
      <c r="C51" s="53"/>
      <c r="D51" s="53"/>
      <c r="E51" s="53"/>
      <c r="F51" s="29"/>
      <c r="G51" s="439"/>
      <c r="H51" s="439"/>
      <c r="I51" s="245"/>
      <c r="J51" s="439"/>
      <c r="K51" s="439"/>
      <c r="L51" s="245"/>
    </row>
    <row r="52" spans="1:12">
      <c r="A52" s="61">
        <v>12250</v>
      </c>
      <c r="B52" s="62" t="s">
        <v>340</v>
      </c>
      <c r="C52" s="63"/>
      <c r="D52" s="63"/>
      <c r="E52" s="63"/>
      <c r="F52" s="63"/>
      <c r="G52" s="441"/>
      <c r="H52" s="441"/>
      <c r="I52" s="48"/>
      <c r="J52" s="441"/>
      <c r="K52" s="441"/>
      <c r="L52" s="48"/>
    </row>
    <row r="53" spans="1:12">
      <c r="A53" s="60">
        <v>12252</v>
      </c>
      <c r="B53" s="29" t="s">
        <v>341</v>
      </c>
      <c r="C53" s="53"/>
      <c r="D53" s="53"/>
      <c r="E53" s="53"/>
      <c r="F53" s="29"/>
      <c r="G53" s="439"/>
      <c r="H53" s="439"/>
      <c r="I53" s="245"/>
      <c r="J53" s="439"/>
      <c r="K53" s="439"/>
      <c r="L53" s="245"/>
    </row>
    <row r="54" spans="1:12">
      <c r="A54" s="64">
        <v>12255</v>
      </c>
      <c r="B54" s="18" t="s">
        <v>342</v>
      </c>
      <c r="C54" s="38"/>
      <c r="D54" s="38"/>
      <c r="E54" s="38"/>
      <c r="G54" s="439"/>
      <c r="H54" s="439"/>
      <c r="I54" s="245"/>
      <c r="J54" s="439"/>
      <c r="K54" s="439"/>
      <c r="L54" s="245"/>
    </row>
    <row r="55" spans="1:12">
      <c r="A55" s="60">
        <v>12260</v>
      </c>
      <c r="B55" s="29" t="s">
        <v>343</v>
      </c>
      <c r="C55" s="53"/>
      <c r="D55" s="53"/>
      <c r="E55" s="53"/>
      <c r="F55" s="29"/>
      <c r="G55" s="439"/>
      <c r="H55" s="439"/>
      <c r="I55" s="245"/>
      <c r="J55" s="439"/>
      <c r="K55" s="439"/>
      <c r="L55" s="245"/>
    </row>
    <row r="56" spans="1:12">
      <c r="A56" s="64">
        <v>12265</v>
      </c>
      <c r="B56" s="18" t="s">
        <v>344</v>
      </c>
      <c r="C56" s="38"/>
      <c r="D56" s="38"/>
      <c r="E56" s="38"/>
      <c r="G56" s="439"/>
      <c r="H56" s="439"/>
      <c r="I56" s="245"/>
      <c r="J56" s="439"/>
      <c r="K56" s="439"/>
      <c r="L56" s="245"/>
    </row>
    <row r="57" spans="1:12">
      <c r="A57" s="55">
        <v>12350</v>
      </c>
      <c r="B57" s="56" t="s">
        <v>345</v>
      </c>
      <c r="C57" s="57"/>
      <c r="D57" s="57"/>
      <c r="E57" s="57"/>
      <c r="F57" s="57"/>
      <c r="G57" s="441"/>
      <c r="H57" s="441"/>
      <c r="I57" s="48"/>
      <c r="J57" s="441"/>
      <c r="K57" s="441"/>
      <c r="L57" s="48"/>
    </row>
    <row r="58" spans="1:12">
      <c r="A58" s="64">
        <v>12355</v>
      </c>
      <c r="B58" s="18" t="s">
        <v>346</v>
      </c>
      <c r="C58" s="38"/>
      <c r="D58" s="38"/>
      <c r="E58" s="38"/>
      <c r="G58" s="439"/>
      <c r="H58" s="439"/>
      <c r="I58" s="245"/>
      <c r="J58" s="439"/>
      <c r="K58" s="439"/>
      <c r="L58" s="245"/>
    </row>
    <row r="59" spans="1:12">
      <c r="A59" s="60">
        <v>12356</v>
      </c>
      <c r="B59" s="58" t="s">
        <v>347</v>
      </c>
      <c r="C59" s="53"/>
      <c r="D59" s="53"/>
      <c r="E59" s="53"/>
      <c r="F59" s="29"/>
      <c r="G59" s="439"/>
      <c r="H59" s="439"/>
      <c r="I59" s="245"/>
      <c r="J59" s="439"/>
      <c r="K59" s="439"/>
      <c r="L59" s="245"/>
    </row>
    <row r="60" spans="1:12">
      <c r="A60" s="64">
        <v>12357</v>
      </c>
      <c r="B60" s="59" t="s">
        <v>348</v>
      </c>
      <c r="C60" s="38"/>
      <c r="D60" s="38"/>
      <c r="E60" s="38"/>
      <c r="G60" s="439"/>
      <c r="H60" s="439"/>
      <c r="I60" s="245"/>
      <c r="J60" s="439"/>
      <c r="K60" s="439"/>
      <c r="L60" s="245"/>
    </row>
    <row r="61" spans="1:12">
      <c r="A61" s="60">
        <v>12358</v>
      </c>
      <c r="B61" s="58" t="s">
        <v>349</v>
      </c>
      <c r="C61" s="53"/>
      <c r="D61" s="53"/>
      <c r="E61" s="53"/>
      <c r="F61" s="29"/>
      <c r="G61" s="439"/>
      <c r="H61" s="439"/>
      <c r="I61" s="245"/>
      <c r="J61" s="439"/>
      <c r="K61" s="439"/>
      <c r="L61" s="245"/>
    </row>
    <row r="62" spans="1:12">
      <c r="A62" s="64">
        <v>12360</v>
      </c>
      <c r="B62" s="18" t="s">
        <v>350</v>
      </c>
      <c r="C62" s="38"/>
      <c r="D62" s="38"/>
      <c r="E62" s="38"/>
      <c r="G62" s="439"/>
      <c r="H62" s="439"/>
      <c r="I62" s="245"/>
      <c r="J62" s="439"/>
      <c r="K62" s="439"/>
      <c r="L62" s="245"/>
    </row>
    <row r="63" spans="1:12">
      <c r="A63" s="60">
        <v>12365</v>
      </c>
      <c r="B63" s="29" t="s">
        <v>351</v>
      </c>
      <c r="C63" s="53"/>
      <c r="D63" s="53"/>
      <c r="E63" s="53"/>
      <c r="F63" s="29"/>
      <c r="G63" s="439"/>
      <c r="H63" s="439"/>
      <c r="I63" s="245"/>
      <c r="J63" s="439"/>
      <c r="K63" s="439"/>
      <c r="L63" s="245"/>
    </row>
    <row r="64" spans="1:12">
      <c r="A64" s="64">
        <v>12370</v>
      </c>
      <c r="B64" s="18" t="s">
        <v>352</v>
      </c>
      <c r="C64" s="38"/>
      <c r="D64" s="38"/>
      <c r="E64" s="38"/>
      <c r="G64" s="439"/>
      <c r="H64" s="439"/>
      <c r="I64" s="245"/>
      <c r="J64" s="439"/>
      <c r="K64" s="439"/>
      <c r="L64" s="245"/>
    </row>
    <row r="65" spans="1:12">
      <c r="A65" s="60">
        <v>12375</v>
      </c>
      <c r="B65" s="29" t="s">
        <v>353</v>
      </c>
      <c r="C65" s="53"/>
      <c r="D65" s="53"/>
      <c r="E65" s="53"/>
      <c r="F65" s="29"/>
      <c r="G65" s="439"/>
      <c r="H65" s="439"/>
      <c r="I65" s="245"/>
      <c r="J65" s="439"/>
      <c r="K65" s="439"/>
      <c r="L65" s="245"/>
    </row>
    <row r="66" spans="1:12">
      <c r="A66" s="64">
        <v>12380</v>
      </c>
      <c r="B66" s="18" t="s">
        <v>354</v>
      </c>
      <c r="C66" s="38"/>
      <c r="D66" s="38"/>
      <c r="E66" s="38"/>
      <c r="G66" s="439"/>
      <c r="H66" s="439"/>
      <c r="I66" s="245"/>
      <c r="J66" s="439"/>
      <c r="K66" s="439"/>
      <c r="L66" s="245"/>
    </row>
    <row r="67" spans="1:12">
      <c r="A67" s="60">
        <v>12385</v>
      </c>
      <c r="B67" s="29" t="s">
        <v>355</v>
      </c>
      <c r="C67" s="53"/>
      <c r="D67" s="53"/>
      <c r="E67" s="53"/>
      <c r="F67" s="29"/>
      <c r="G67" s="439"/>
      <c r="H67" s="439"/>
      <c r="I67" s="245"/>
      <c r="J67" s="439"/>
      <c r="K67" s="439"/>
      <c r="L67" s="245"/>
    </row>
    <row r="68" spans="1:12">
      <c r="A68" s="64">
        <v>12390</v>
      </c>
      <c r="B68" s="18" t="s">
        <v>356</v>
      </c>
      <c r="C68" s="38"/>
      <c r="D68" s="38"/>
      <c r="E68" s="38"/>
      <c r="G68" s="439"/>
      <c r="H68" s="439"/>
      <c r="I68" s="245"/>
      <c r="J68" s="439"/>
      <c r="K68" s="439"/>
      <c r="L68" s="245"/>
    </row>
    <row r="69" spans="1:12">
      <c r="A69" s="60">
        <v>12395</v>
      </c>
      <c r="B69" s="29" t="s">
        <v>357</v>
      </c>
      <c r="C69" s="53"/>
      <c r="D69" s="53"/>
      <c r="E69" s="53"/>
      <c r="F69" s="29"/>
      <c r="G69" s="439"/>
      <c r="H69" s="439"/>
      <c r="I69" s="245"/>
      <c r="J69" s="439"/>
      <c r="K69" s="439"/>
      <c r="L69" s="245"/>
    </row>
    <row r="70" spans="1:12">
      <c r="A70" s="64">
        <v>12400</v>
      </c>
      <c r="B70" s="18" t="s">
        <v>358</v>
      </c>
      <c r="C70" s="38"/>
      <c r="D70" s="38"/>
      <c r="E70" s="38"/>
      <c r="G70" s="439"/>
      <c r="H70" s="439"/>
      <c r="I70" s="245"/>
      <c r="J70" s="439"/>
      <c r="K70" s="439"/>
      <c r="L70" s="245"/>
    </row>
    <row r="71" spans="1:12">
      <c r="A71" s="60">
        <v>12405</v>
      </c>
      <c r="B71" s="29" t="s">
        <v>359</v>
      </c>
      <c r="C71" s="53"/>
      <c r="D71" s="53"/>
      <c r="E71" s="53"/>
      <c r="F71" s="29"/>
      <c r="G71" s="439"/>
      <c r="H71" s="439"/>
      <c r="I71" s="245"/>
      <c r="J71" s="439"/>
      <c r="K71" s="439"/>
      <c r="L71" s="245"/>
    </row>
    <row r="72" spans="1:12">
      <c r="A72" s="64">
        <v>12410</v>
      </c>
      <c r="B72" s="18" t="s">
        <v>360</v>
      </c>
      <c r="C72" s="38"/>
      <c r="D72" s="38"/>
      <c r="E72" s="38"/>
      <c r="G72" s="439"/>
      <c r="H72" s="439"/>
      <c r="I72" s="245"/>
      <c r="J72" s="439"/>
      <c r="K72" s="439"/>
      <c r="L72" s="245"/>
    </row>
    <row r="73" spans="1:12">
      <c r="A73" s="60">
        <v>12415</v>
      </c>
      <c r="B73" s="29" t="s">
        <v>361</v>
      </c>
      <c r="C73" s="53"/>
      <c r="D73" s="53"/>
      <c r="E73" s="53"/>
      <c r="F73" s="29"/>
      <c r="G73" s="439"/>
      <c r="H73" s="439"/>
      <c r="I73" s="245"/>
      <c r="J73" s="439"/>
      <c r="K73" s="439"/>
      <c r="L73" s="245"/>
    </row>
    <row r="74" spans="1:12">
      <c r="A74" s="64">
        <v>12420</v>
      </c>
      <c r="B74" s="18" t="s">
        <v>362</v>
      </c>
      <c r="C74" s="38"/>
      <c r="D74" s="38"/>
      <c r="E74" s="38"/>
      <c r="G74" s="439"/>
      <c r="H74" s="439"/>
      <c r="I74" s="245"/>
      <c r="J74" s="439"/>
      <c r="K74" s="439"/>
      <c r="L74" s="245"/>
    </row>
    <row r="75" spans="1:12">
      <c r="A75" s="60">
        <v>12421</v>
      </c>
      <c r="B75" s="58" t="s">
        <v>363</v>
      </c>
      <c r="C75" s="53"/>
      <c r="D75" s="53"/>
      <c r="E75" s="53"/>
      <c r="F75" s="29"/>
      <c r="G75" s="439"/>
      <c r="H75" s="439"/>
      <c r="I75" s="245"/>
      <c r="J75" s="439"/>
      <c r="K75" s="439"/>
      <c r="L75" s="245"/>
    </row>
    <row r="76" spans="1:12">
      <c r="A76" s="64">
        <v>12422</v>
      </c>
      <c r="B76" s="59" t="s">
        <v>364</v>
      </c>
      <c r="C76" s="38"/>
      <c r="D76" s="38"/>
      <c r="E76" s="38"/>
      <c r="G76" s="439"/>
      <c r="H76" s="439"/>
      <c r="I76" s="245"/>
      <c r="J76" s="439"/>
      <c r="K76" s="439"/>
      <c r="L76" s="245"/>
    </row>
    <row r="77" spans="1:12">
      <c r="A77" s="60">
        <v>12430</v>
      </c>
      <c r="B77" s="29" t="s">
        <v>365</v>
      </c>
      <c r="C77" s="53"/>
      <c r="D77" s="53"/>
      <c r="E77" s="53"/>
      <c r="F77" s="29"/>
      <c r="G77" s="439"/>
      <c r="H77" s="439"/>
      <c r="I77" s="245"/>
      <c r="J77" s="439"/>
      <c r="K77" s="439"/>
      <c r="L77" s="245"/>
    </row>
    <row r="78" spans="1:12">
      <c r="A78" s="64">
        <v>12445</v>
      </c>
      <c r="B78" s="18" t="s">
        <v>366</v>
      </c>
      <c r="C78" s="38"/>
      <c r="D78" s="38"/>
      <c r="E78" s="38"/>
      <c r="G78" s="439"/>
      <c r="H78" s="439"/>
      <c r="I78" s="245"/>
      <c r="J78" s="439"/>
      <c r="K78" s="439"/>
      <c r="L78" s="245"/>
    </row>
    <row r="79" spans="1:12">
      <c r="A79" s="55">
        <v>12450</v>
      </c>
      <c r="B79" s="56" t="s">
        <v>367</v>
      </c>
      <c r="C79" s="57"/>
      <c r="D79" s="57"/>
      <c r="E79" s="57"/>
      <c r="F79" s="57"/>
      <c r="G79" s="441"/>
      <c r="H79" s="441"/>
      <c r="I79" s="48"/>
      <c r="J79" s="441"/>
      <c r="K79" s="441"/>
      <c r="L79" s="48"/>
    </row>
    <row r="80" spans="1:12">
      <c r="A80" s="64">
        <v>12455</v>
      </c>
      <c r="B80" s="18" t="s">
        <v>368</v>
      </c>
      <c r="C80" s="38"/>
      <c r="D80" s="38"/>
      <c r="E80" s="38"/>
      <c r="G80" s="439"/>
      <c r="H80" s="439"/>
      <c r="I80" s="245"/>
      <c r="J80" s="439"/>
      <c r="K80" s="439"/>
      <c r="L80" s="245"/>
    </row>
    <row r="81" spans="1:12">
      <c r="A81" s="60">
        <v>12456</v>
      </c>
      <c r="B81" s="58" t="s">
        <v>369</v>
      </c>
      <c r="C81" s="53"/>
      <c r="D81" s="53"/>
      <c r="E81" s="53"/>
      <c r="F81" s="29"/>
      <c r="G81" s="439"/>
      <c r="H81" s="439"/>
      <c r="I81" s="245"/>
      <c r="J81" s="439"/>
      <c r="K81" s="439"/>
      <c r="L81" s="245"/>
    </row>
    <row r="82" spans="1:12">
      <c r="A82" s="64">
        <v>12457</v>
      </c>
      <c r="B82" s="59" t="s">
        <v>370</v>
      </c>
      <c r="C82" s="38"/>
      <c r="D82" s="38"/>
      <c r="E82" s="38"/>
      <c r="G82" s="439"/>
      <c r="H82" s="439"/>
      <c r="I82" s="245"/>
      <c r="J82" s="439"/>
      <c r="K82" s="439"/>
      <c r="L82" s="245"/>
    </row>
    <row r="83" spans="1:12">
      <c r="A83" s="60">
        <v>12458</v>
      </c>
      <c r="B83" s="58" t="s">
        <v>371</v>
      </c>
      <c r="C83" s="53"/>
      <c r="D83" s="53"/>
      <c r="E83" s="53"/>
      <c r="F83" s="29"/>
      <c r="G83" s="439"/>
      <c r="H83" s="439"/>
      <c r="I83" s="245"/>
      <c r="J83" s="439"/>
      <c r="K83" s="439"/>
      <c r="L83" s="245"/>
    </row>
    <row r="84" spans="1:12">
      <c r="A84" s="64">
        <v>12460</v>
      </c>
      <c r="B84" s="18" t="s">
        <v>372</v>
      </c>
      <c r="C84" s="38"/>
      <c r="D84" s="38"/>
      <c r="E84" s="38"/>
      <c r="G84" s="439"/>
      <c r="H84" s="439"/>
      <c r="I84" s="245"/>
      <c r="J84" s="439"/>
      <c r="K84" s="439"/>
      <c r="L84" s="245"/>
    </row>
    <row r="85" spans="1:12">
      <c r="A85" s="60">
        <v>12465</v>
      </c>
      <c r="B85" s="29" t="s">
        <v>373</v>
      </c>
      <c r="C85" s="53"/>
      <c r="D85" s="53"/>
      <c r="E85" s="53"/>
      <c r="F85" s="29"/>
      <c r="G85" s="439"/>
      <c r="H85" s="439"/>
      <c r="I85" s="245"/>
      <c r="J85" s="439"/>
      <c r="K85" s="439"/>
      <c r="L85" s="245"/>
    </row>
    <row r="86" spans="1:12">
      <c r="A86" s="64">
        <v>12470</v>
      </c>
      <c r="B86" s="18" t="s">
        <v>374</v>
      </c>
      <c r="C86" s="38"/>
      <c r="D86" s="38"/>
      <c r="E86" s="38"/>
      <c r="G86" s="439"/>
      <c r="H86" s="439"/>
      <c r="I86" s="245"/>
      <c r="J86" s="439"/>
      <c r="K86" s="439"/>
      <c r="L86" s="245"/>
    </row>
    <row r="87" spans="1:12">
      <c r="A87" s="60">
        <v>12475</v>
      </c>
      <c r="B87" s="29" t="s">
        <v>375</v>
      </c>
      <c r="C87" s="53"/>
      <c r="D87" s="53"/>
      <c r="E87" s="53"/>
      <c r="F87" s="29"/>
      <c r="G87" s="439"/>
      <c r="H87" s="439"/>
      <c r="I87" s="245"/>
      <c r="J87" s="439"/>
      <c r="K87" s="439"/>
      <c r="L87" s="245"/>
    </row>
    <row r="88" spans="1:12">
      <c r="A88" s="64">
        <v>12480</v>
      </c>
      <c r="B88" s="18" t="s">
        <v>376</v>
      </c>
      <c r="C88" s="38"/>
      <c r="D88" s="38"/>
      <c r="E88" s="38"/>
      <c r="G88" s="439"/>
      <c r="H88" s="439"/>
      <c r="I88" s="245"/>
      <c r="J88" s="439"/>
      <c r="K88" s="439"/>
      <c r="L88" s="245"/>
    </row>
    <row r="89" spans="1:12">
      <c r="A89" s="60">
        <v>12485</v>
      </c>
      <c r="B89" s="29" t="s">
        <v>377</v>
      </c>
      <c r="C89" s="53"/>
      <c r="D89" s="53"/>
      <c r="E89" s="53"/>
      <c r="F89" s="29"/>
      <c r="G89" s="439"/>
      <c r="H89" s="439"/>
      <c r="I89" s="245"/>
      <c r="J89" s="439"/>
      <c r="K89" s="439"/>
      <c r="L89" s="245"/>
    </row>
    <row r="90" spans="1:12">
      <c r="A90" s="64">
        <v>12490</v>
      </c>
      <c r="B90" s="18" t="s">
        <v>378</v>
      </c>
      <c r="C90" s="38"/>
      <c r="D90" s="38"/>
      <c r="E90" s="38"/>
      <c r="G90" s="439"/>
      <c r="H90" s="439"/>
      <c r="I90" s="245"/>
      <c r="J90" s="439"/>
      <c r="K90" s="439"/>
      <c r="L90" s="245"/>
    </row>
    <row r="91" spans="1:12">
      <c r="A91" s="60">
        <v>12500</v>
      </c>
      <c r="B91" s="29" t="s">
        <v>379</v>
      </c>
      <c r="C91" s="53"/>
      <c r="D91" s="53"/>
      <c r="E91" s="53"/>
      <c r="F91" s="29"/>
      <c r="G91" s="439"/>
      <c r="H91" s="439"/>
      <c r="I91" s="245"/>
      <c r="J91" s="439"/>
      <c r="K91" s="439"/>
      <c r="L91" s="245"/>
    </row>
    <row r="92" spans="1:12">
      <c r="A92" s="64">
        <v>12505</v>
      </c>
      <c r="B92" s="18" t="s">
        <v>380</v>
      </c>
      <c r="C92" s="38"/>
      <c r="D92" s="38"/>
      <c r="E92" s="38"/>
      <c r="G92" s="439"/>
      <c r="H92" s="439"/>
      <c r="I92" s="245"/>
      <c r="J92" s="439"/>
      <c r="K92" s="439"/>
      <c r="L92" s="245"/>
    </row>
    <row r="93" spans="1:12">
      <c r="A93" s="60">
        <v>12510</v>
      </c>
      <c r="B93" s="29" t="s">
        <v>381</v>
      </c>
      <c r="C93" s="53"/>
      <c r="D93" s="53"/>
      <c r="E93" s="53"/>
      <c r="F93" s="29"/>
      <c r="G93" s="439"/>
      <c r="H93" s="439"/>
      <c r="I93" s="245"/>
      <c r="J93" s="439"/>
      <c r="K93" s="439"/>
      <c r="L93" s="245"/>
    </row>
    <row r="94" spans="1:12">
      <c r="A94" s="64">
        <v>12525</v>
      </c>
      <c r="B94" s="18" t="s">
        <v>382</v>
      </c>
      <c r="C94" s="38"/>
      <c r="D94" s="38"/>
      <c r="E94" s="38"/>
      <c r="G94" s="439"/>
      <c r="H94" s="439"/>
      <c r="I94" s="245"/>
      <c r="J94" s="439"/>
      <c r="K94" s="439"/>
      <c r="L94" s="245"/>
    </row>
    <row r="95" spans="1:12">
      <c r="A95" s="60">
        <v>12545</v>
      </c>
      <c r="B95" s="29" t="s">
        <v>383</v>
      </c>
      <c r="C95" s="53"/>
      <c r="D95" s="53"/>
      <c r="E95" s="53"/>
      <c r="F95" s="29"/>
      <c r="G95" s="439"/>
      <c r="H95" s="439"/>
      <c r="I95" s="245"/>
      <c r="J95" s="439"/>
      <c r="K95" s="439"/>
      <c r="L95" s="245"/>
    </row>
    <row r="96" spans="1:12">
      <c r="A96" s="61">
        <v>12550</v>
      </c>
      <c r="B96" s="62" t="s">
        <v>384</v>
      </c>
      <c r="C96" s="63"/>
      <c r="D96" s="63"/>
      <c r="E96" s="63"/>
      <c r="F96" s="63"/>
      <c r="G96" s="441"/>
      <c r="H96" s="441"/>
      <c r="I96" s="48"/>
      <c r="J96" s="441"/>
      <c r="K96" s="441"/>
      <c r="L96" s="48"/>
    </row>
    <row r="97" spans="1:12">
      <c r="A97" s="60">
        <v>12575</v>
      </c>
      <c r="B97" s="29" t="s">
        <v>385</v>
      </c>
      <c r="C97" s="53"/>
      <c r="D97" s="53"/>
      <c r="E97" s="53"/>
      <c r="F97" s="29"/>
      <c r="G97" s="439"/>
      <c r="H97" s="439"/>
      <c r="I97" s="245"/>
      <c r="J97" s="439"/>
      <c r="K97" s="439"/>
      <c r="L97" s="245"/>
    </row>
    <row r="98" spans="1:12">
      <c r="A98" s="64">
        <v>12580</v>
      </c>
      <c r="B98" s="18" t="s">
        <v>386</v>
      </c>
      <c r="C98" s="38"/>
      <c r="D98" s="38"/>
      <c r="E98" s="38"/>
      <c r="G98" s="439"/>
      <c r="H98" s="439"/>
      <c r="I98" s="245"/>
      <c r="J98" s="439"/>
      <c r="K98" s="439"/>
      <c r="L98" s="245"/>
    </row>
    <row r="99" spans="1:12">
      <c r="A99" s="60">
        <v>12585</v>
      </c>
      <c r="B99" s="29" t="s">
        <v>387</v>
      </c>
      <c r="C99" s="53"/>
      <c r="D99" s="53"/>
      <c r="E99" s="53"/>
      <c r="F99" s="29"/>
      <c r="G99" s="439"/>
      <c r="H99" s="439"/>
      <c r="I99" s="245"/>
      <c r="J99" s="439"/>
      <c r="K99" s="439"/>
      <c r="L99" s="245"/>
    </row>
    <row r="100" spans="1:12">
      <c r="A100" s="64">
        <v>12620</v>
      </c>
      <c r="B100" s="18" t="s">
        <v>388</v>
      </c>
      <c r="C100" s="38"/>
      <c r="D100" s="38"/>
      <c r="E100" s="38"/>
      <c r="G100" s="439"/>
      <c r="H100" s="439"/>
      <c r="I100" s="245"/>
      <c r="J100" s="439"/>
      <c r="K100" s="439"/>
      <c r="L100" s="245"/>
    </row>
    <row r="101" spans="1:12">
      <c r="A101" s="60">
        <v>12625</v>
      </c>
      <c r="B101" s="29" t="s">
        <v>389</v>
      </c>
      <c r="C101" s="53"/>
      <c r="D101" s="53"/>
      <c r="E101" s="53"/>
      <c r="F101" s="29"/>
      <c r="G101" s="439"/>
      <c r="H101" s="439"/>
      <c r="I101" s="245"/>
      <c r="J101" s="439"/>
      <c r="K101" s="439"/>
      <c r="L101" s="245"/>
    </row>
    <row r="102" spans="1:12">
      <c r="A102" s="61">
        <v>12560</v>
      </c>
      <c r="B102" s="62" t="s">
        <v>390</v>
      </c>
      <c r="C102" s="63"/>
      <c r="D102" s="63"/>
      <c r="E102" s="63"/>
      <c r="F102" s="63"/>
      <c r="G102" s="441"/>
      <c r="H102" s="441"/>
      <c r="I102" s="48"/>
      <c r="J102" s="441"/>
      <c r="K102" s="441"/>
      <c r="L102" s="48"/>
    </row>
    <row r="103" spans="1:12">
      <c r="A103" s="60">
        <v>12655</v>
      </c>
      <c r="B103" s="29" t="s">
        <v>391</v>
      </c>
      <c r="C103" s="53"/>
      <c r="D103" s="53"/>
      <c r="E103" s="53"/>
      <c r="F103" s="29"/>
      <c r="G103" s="439"/>
      <c r="H103" s="439"/>
      <c r="I103" s="245"/>
      <c r="J103" s="439"/>
      <c r="K103" s="439"/>
      <c r="L103" s="245"/>
    </row>
    <row r="104" spans="1:12">
      <c r="A104" s="61">
        <v>12700</v>
      </c>
      <c r="B104" s="62" t="s">
        <v>392</v>
      </c>
      <c r="C104" s="63"/>
      <c r="D104" s="63"/>
      <c r="E104" s="63"/>
      <c r="F104" s="63"/>
      <c r="G104" s="441"/>
      <c r="H104" s="441"/>
      <c r="I104" s="48"/>
      <c r="J104" s="441"/>
      <c r="K104" s="441"/>
      <c r="L104" s="48"/>
    </row>
    <row r="105" spans="1:12">
      <c r="A105" s="64">
        <v>12706</v>
      </c>
      <c r="B105" s="18" t="s">
        <v>393</v>
      </c>
      <c r="C105" s="38"/>
      <c r="D105" s="38"/>
      <c r="E105" s="38"/>
      <c r="G105" s="439"/>
      <c r="H105" s="439"/>
      <c r="I105" s="245"/>
      <c r="J105" s="439"/>
      <c r="K105" s="439"/>
      <c r="L105" s="245"/>
    </row>
    <row r="106" spans="1:12">
      <c r="A106" s="61">
        <v>12850</v>
      </c>
      <c r="B106" s="62" t="s">
        <v>394</v>
      </c>
      <c r="C106" s="63"/>
      <c r="D106" s="63"/>
      <c r="E106" s="63"/>
      <c r="F106" s="63"/>
      <c r="G106" s="441"/>
      <c r="H106" s="441"/>
      <c r="I106" s="48"/>
      <c r="J106" s="441"/>
      <c r="K106" s="441"/>
      <c r="L106" s="48"/>
    </row>
    <row r="107" spans="1:12">
      <c r="A107" s="64">
        <v>12855</v>
      </c>
      <c r="B107" s="18" t="s">
        <v>395</v>
      </c>
      <c r="C107" s="38"/>
      <c r="D107" s="38"/>
      <c r="E107" s="38"/>
      <c r="G107" s="439"/>
      <c r="H107" s="439"/>
      <c r="I107" s="245"/>
      <c r="J107" s="439"/>
      <c r="K107" s="439"/>
      <c r="L107" s="245"/>
    </row>
    <row r="108" spans="1:12">
      <c r="A108" s="65"/>
      <c r="B108" s="66" t="s">
        <v>396</v>
      </c>
      <c r="C108" s="29"/>
      <c r="D108" s="29"/>
      <c r="E108" s="29"/>
      <c r="F108" s="29"/>
      <c r="G108" s="436">
        <f>SUM(G26:G107)</f>
        <v>0</v>
      </c>
      <c r="H108" s="436"/>
      <c r="I108" s="67">
        <f>SUM(I26:I107)</f>
        <v>0</v>
      </c>
      <c r="J108" s="436">
        <f>SUM(J26:J107)</f>
        <v>0</v>
      </c>
      <c r="K108" s="436"/>
      <c r="L108" s="67">
        <f>-SUM(L26:L107)</f>
        <v>0</v>
      </c>
    </row>
    <row r="109" spans="1:12">
      <c r="A109" s="65"/>
      <c r="B109" s="29" t="s">
        <v>397</v>
      </c>
      <c r="C109" s="29"/>
      <c r="D109" s="29"/>
      <c r="E109" s="29"/>
      <c r="F109" s="29"/>
      <c r="G109" s="440">
        <f>G108*0.05</f>
        <v>0</v>
      </c>
      <c r="H109" s="440"/>
      <c r="I109" s="51">
        <f>I108*0.05</f>
        <v>0</v>
      </c>
      <c r="J109" s="440">
        <f>J108*0.05</f>
        <v>0</v>
      </c>
      <c r="K109" s="440"/>
      <c r="L109" s="51">
        <f>L108*0.05</f>
        <v>0</v>
      </c>
    </row>
    <row r="110" spans="1:12">
      <c r="A110" s="65"/>
      <c r="B110" s="66" t="s">
        <v>398</v>
      </c>
      <c r="C110" s="29"/>
      <c r="D110" s="29"/>
      <c r="E110" s="29"/>
      <c r="F110" s="68"/>
      <c r="G110" s="436">
        <f>G108+G109</f>
        <v>0</v>
      </c>
      <c r="H110" s="436"/>
      <c r="I110" s="67">
        <f>I108+I109</f>
        <v>0</v>
      </c>
      <c r="J110" s="436">
        <f>J108+J109</f>
        <v>0</v>
      </c>
      <c r="K110" s="436"/>
      <c r="L110" s="67">
        <f>L108+L109</f>
        <v>0</v>
      </c>
    </row>
    <row r="112" spans="1:12" ht="15.9" hidden="1">
      <c r="A112" s="69" t="s">
        <v>399</v>
      </c>
      <c r="B112" s="69"/>
      <c r="C112" s="69"/>
      <c r="D112" s="69"/>
      <c r="E112" s="69"/>
    </row>
    <row r="113" spans="1:12" ht="25.5" hidden="1" customHeight="1">
      <c r="A113" s="65"/>
      <c r="B113" s="29"/>
      <c r="C113" s="437" t="s">
        <v>400</v>
      </c>
      <c r="D113" s="437"/>
      <c r="E113" s="437"/>
      <c r="F113" s="437"/>
      <c r="G113" s="437"/>
      <c r="H113" s="437"/>
      <c r="I113" s="437"/>
      <c r="J113" s="437"/>
      <c r="K113" s="437"/>
      <c r="L113" s="438"/>
    </row>
    <row r="114" spans="1:12" hidden="1">
      <c r="A114" s="22"/>
      <c r="B114" s="23"/>
      <c r="C114" s="23" t="s">
        <v>401</v>
      </c>
      <c r="D114" s="23"/>
      <c r="E114" s="23"/>
      <c r="F114" s="26"/>
      <c r="G114" s="22" t="s">
        <v>402</v>
      </c>
      <c r="H114" s="23"/>
      <c r="I114" s="23"/>
      <c r="J114" s="23"/>
      <c r="K114" s="26"/>
      <c r="L114" s="32" t="s">
        <v>403</v>
      </c>
    </row>
    <row r="115" spans="1:12" hidden="1">
      <c r="A115" s="70"/>
      <c r="F115" s="71"/>
      <c r="G115" s="70"/>
      <c r="K115" s="71"/>
      <c r="L115" s="72"/>
    </row>
    <row r="116" spans="1:12" hidden="1">
      <c r="A116" s="70"/>
      <c r="F116" s="71"/>
      <c r="G116" s="70"/>
      <c r="K116" s="71"/>
      <c r="L116" s="72"/>
    </row>
    <row r="117" spans="1:12" ht="129.75" customHeight="1">
      <c r="A117" s="461" t="s">
        <v>404</v>
      </c>
      <c r="B117" s="461"/>
      <c r="C117" s="461"/>
      <c r="D117" s="461"/>
      <c r="E117" s="461"/>
      <c r="F117" s="461"/>
      <c r="G117" s="461"/>
      <c r="H117" s="461"/>
      <c r="I117" s="461"/>
      <c r="J117" s="461"/>
      <c r="K117" s="461"/>
      <c r="L117" s="461"/>
    </row>
    <row r="118" spans="1:12">
      <c r="A118" s="442"/>
      <c r="B118" s="442"/>
      <c r="C118" s="442"/>
      <c r="D118" s="442"/>
      <c r="E118" s="442"/>
      <c r="F118" s="442"/>
      <c r="G118" s="442"/>
      <c r="H118" s="442"/>
      <c r="I118" s="442"/>
      <c r="J118" s="442"/>
      <c r="K118" s="442"/>
      <c r="L118" s="442"/>
    </row>
    <row r="119" spans="1:12">
      <c r="A119" s="442"/>
      <c r="B119" s="442"/>
      <c r="C119" s="442"/>
      <c r="D119" s="442"/>
      <c r="E119" s="442"/>
      <c r="F119" s="442"/>
      <c r="G119" s="442"/>
      <c r="H119" s="442"/>
      <c r="I119" s="442"/>
      <c r="J119" s="442"/>
      <c r="K119" s="442"/>
      <c r="L119" s="442"/>
    </row>
    <row r="120" spans="1:12">
      <c r="A120" s="442"/>
      <c r="B120" s="442"/>
      <c r="C120" s="442"/>
      <c r="D120" s="442"/>
      <c r="E120" s="442"/>
      <c r="F120" s="442"/>
      <c r="G120" s="442"/>
      <c r="H120" s="442"/>
      <c r="I120" s="442"/>
      <c r="J120" s="442"/>
      <c r="K120" s="442"/>
      <c r="L120" s="442"/>
    </row>
    <row r="121" spans="1:12">
      <c r="A121" s="442"/>
      <c r="B121" s="442"/>
      <c r="C121" s="442"/>
      <c r="D121" s="442"/>
      <c r="E121" s="442"/>
      <c r="F121" s="442"/>
      <c r="G121" s="442"/>
      <c r="H121" s="442"/>
      <c r="I121" s="442"/>
      <c r="J121" s="442"/>
      <c r="K121" s="442"/>
      <c r="L121" s="442"/>
    </row>
    <row r="122" spans="1:12">
      <c r="A122" s="442"/>
      <c r="B122" s="442"/>
      <c r="C122" s="442"/>
      <c r="D122" s="442"/>
      <c r="E122" s="442"/>
      <c r="F122" s="442"/>
      <c r="G122" s="442"/>
      <c r="H122" s="442"/>
      <c r="I122" s="442"/>
      <c r="J122" s="442"/>
      <c r="K122" s="442"/>
      <c r="L122" s="442"/>
    </row>
    <row r="123" spans="1:12">
      <c r="A123" s="442"/>
      <c r="B123" s="442"/>
      <c r="C123" s="442"/>
      <c r="D123" s="442"/>
      <c r="E123" s="442"/>
      <c r="F123" s="442"/>
      <c r="G123" s="442"/>
      <c r="H123" s="442"/>
      <c r="I123" s="442"/>
      <c r="J123" s="442"/>
      <c r="K123" s="442"/>
      <c r="L123" s="442"/>
    </row>
    <row r="124" spans="1:12">
      <c r="A124" s="442"/>
      <c r="B124" s="442"/>
      <c r="C124" s="442"/>
      <c r="D124" s="442"/>
      <c r="E124" s="442"/>
      <c r="F124" s="442"/>
      <c r="G124" s="442"/>
      <c r="H124" s="442"/>
      <c r="I124" s="442"/>
      <c r="J124" s="442"/>
      <c r="K124" s="442"/>
      <c r="L124" s="442"/>
    </row>
    <row r="125" spans="1:12">
      <c r="A125" s="442"/>
      <c r="B125" s="442"/>
      <c r="C125" s="442"/>
      <c r="D125" s="442"/>
      <c r="E125" s="442"/>
      <c r="F125" s="442"/>
      <c r="G125" s="442"/>
      <c r="H125" s="442"/>
      <c r="I125" s="442"/>
      <c r="J125" s="442"/>
      <c r="K125" s="442"/>
      <c r="L125" s="442"/>
    </row>
    <row r="126" spans="1:12">
      <c r="A126" s="442"/>
      <c r="B126" s="442"/>
      <c r="C126" s="442"/>
      <c r="D126" s="442"/>
      <c r="E126" s="442"/>
      <c r="F126" s="442"/>
      <c r="G126" s="442"/>
      <c r="H126" s="442"/>
      <c r="I126" s="442"/>
      <c r="J126" s="442"/>
      <c r="K126" s="442"/>
      <c r="L126" s="442"/>
    </row>
  </sheetData>
  <sheetProtection selectLockedCells="1"/>
  <mergeCells count="197">
    <mergeCell ref="F15:H15"/>
    <mergeCell ref="A117:L117"/>
    <mergeCell ref="A118:L118"/>
    <mergeCell ref="A119:L119"/>
    <mergeCell ref="A120:L120"/>
    <mergeCell ref="A121:L121"/>
    <mergeCell ref="A122:L122"/>
    <mergeCell ref="A123:L123"/>
    <mergeCell ref="G44:H44"/>
    <mergeCell ref="J44:K44"/>
    <mergeCell ref="G45:H45"/>
    <mergeCell ref="J45:K45"/>
    <mergeCell ref="G46:H46"/>
    <mergeCell ref="J46:K46"/>
    <mergeCell ref="G41:H41"/>
    <mergeCell ref="J41:K41"/>
    <mergeCell ref="G42:H42"/>
    <mergeCell ref="J42:K42"/>
    <mergeCell ref="G43:H43"/>
    <mergeCell ref="J43:K43"/>
    <mergeCell ref="G50:H50"/>
    <mergeCell ref="J50:K50"/>
    <mergeCell ref="G51:H51"/>
    <mergeCell ref="J51:K51"/>
    <mergeCell ref="A124:L124"/>
    <mergeCell ref="J33:K33"/>
    <mergeCell ref="B34:F34"/>
    <mergeCell ref="G34:H34"/>
    <mergeCell ref="J34:K34"/>
    <mergeCell ref="G29:H29"/>
    <mergeCell ref="J29:K29"/>
    <mergeCell ref="G30:H30"/>
    <mergeCell ref="J30:K30"/>
    <mergeCell ref="G31:H31"/>
    <mergeCell ref="J31:K31"/>
    <mergeCell ref="G38:H38"/>
    <mergeCell ref="J38:K38"/>
    <mergeCell ref="G39:H39"/>
    <mergeCell ref="J39:K39"/>
    <mergeCell ref="B40:F40"/>
    <mergeCell ref="G40:H40"/>
    <mergeCell ref="J40:K40"/>
    <mergeCell ref="G35:H35"/>
    <mergeCell ref="J35:K35"/>
    <mergeCell ref="G36:H36"/>
    <mergeCell ref="J36:K36"/>
    <mergeCell ref="G37:H37"/>
    <mergeCell ref="J37:K37"/>
    <mergeCell ref="A125:L125"/>
    <mergeCell ref="A126:L126"/>
    <mergeCell ref="B8:F8"/>
    <mergeCell ref="G8:J8"/>
    <mergeCell ref="K8:L8"/>
    <mergeCell ref="F11:H11"/>
    <mergeCell ref="J11:L11"/>
    <mergeCell ref="F12:L12"/>
    <mergeCell ref="G26:H26"/>
    <mergeCell ref="J26:K26"/>
    <mergeCell ref="G27:H27"/>
    <mergeCell ref="J27:K27"/>
    <mergeCell ref="G28:H28"/>
    <mergeCell ref="J28:K28"/>
    <mergeCell ref="B14:F14"/>
    <mergeCell ref="G14:H14"/>
    <mergeCell ref="I14:J14"/>
    <mergeCell ref="K14:L14"/>
    <mergeCell ref="I21:K21"/>
    <mergeCell ref="G25:H25"/>
    <mergeCell ref="J25:K25"/>
    <mergeCell ref="G32:H32"/>
    <mergeCell ref="J32:K32"/>
    <mergeCell ref="G33:H33"/>
    <mergeCell ref="G52:H52"/>
    <mergeCell ref="J52:K52"/>
    <mergeCell ref="G47:H47"/>
    <mergeCell ref="J47:K47"/>
    <mergeCell ref="G48:H48"/>
    <mergeCell ref="J48:K48"/>
    <mergeCell ref="G49:H49"/>
    <mergeCell ref="J49:K49"/>
    <mergeCell ref="G56:H56"/>
    <mergeCell ref="J56:K56"/>
    <mergeCell ref="G57:H57"/>
    <mergeCell ref="J57:K57"/>
    <mergeCell ref="G58:H58"/>
    <mergeCell ref="J58:K58"/>
    <mergeCell ref="G53:H53"/>
    <mergeCell ref="J53:K53"/>
    <mergeCell ref="G54:H54"/>
    <mergeCell ref="J54:K54"/>
    <mergeCell ref="G55:H55"/>
    <mergeCell ref="J55:K55"/>
    <mergeCell ref="G62:H62"/>
    <mergeCell ref="J62:K62"/>
    <mergeCell ref="G63:H63"/>
    <mergeCell ref="J63:K63"/>
    <mergeCell ref="G64:H64"/>
    <mergeCell ref="J64:K64"/>
    <mergeCell ref="G59:H59"/>
    <mergeCell ref="J59:K59"/>
    <mergeCell ref="G60:H60"/>
    <mergeCell ref="J60:K60"/>
    <mergeCell ref="G61:H61"/>
    <mergeCell ref="J61:K61"/>
    <mergeCell ref="G68:H68"/>
    <mergeCell ref="J68:K68"/>
    <mergeCell ref="G69:H69"/>
    <mergeCell ref="J69:K69"/>
    <mergeCell ref="G70:H70"/>
    <mergeCell ref="J70:K70"/>
    <mergeCell ref="G65:H65"/>
    <mergeCell ref="J65:K65"/>
    <mergeCell ref="G66:H66"/>
    <mergeCell ref="J66:K66"/>
    <mergeCell ref="G67:H67"/>
    <mergeCell ref="J67:K67"/>
    <mergeCell ref="G74:H74"/>
    <mergeCell ref="J74:K74"/>
    <mergeCell ref="G75:H75"/>
    <mergeCell ref="J75:K75"/>
    <mergeCell ref="G76:H76"/>
    <mergeCell ref="J76:K76"/>
    <mergeCell ref="G71:H71"/>
    <mergeCell ref="J71:K71"/>
    <mergeCell ref="G72:H72"/>
    <mergeCell ref="J72:K72"/>
    <mergeCell ref="G73:H73"/>
    <mergeCell ref="J73:K73"/>
    <mergeCell ref="G80:H80"/>
    <mergeCell ref="J80:K80"/>
    <mergeCell ref="G81:H81"/>
    <mergeCell ref="J81:K81"/>
    <mergeCell ref="G82:H82"/>
    <mergeCell ref="J82:K82"/>
    <mergeCell ref="G77:H77"/>
    <mergeCell ref="J77:K77"/>
    <mergeCell ref="G78:H78"/>
    <mergeCell ref="J78:K78"/>
    <mergeCell ref="G79:H79"/>
    <mergeCell ref="J79:K79"/>
    <mergeCell ref="G86:H86"/>
    <mergeCell ref="J86:K86"/>
    <mergeCell ref="G87:H87"/>
    <mergeCell ref="J87:K87"/>
    <mergeCell ref="G88:H88"/>
    <mergeCell ref="J88:K88"/>
    <mergeCell ref="G83:H83"/>
    <mergeCell ref="J83:K83"/>
    <mergeCell ref="G84:H84"/>
    <mergeCell ref="J84:K84"/>
    <mergeCell ref="G85:H85"/>
    <mergeCell ref="J85:K85"/>
    <mergeCell ref="G92:H92"/>
    <mergeCell ref="J92:K92"/>
    <mergeCell ref="G93:H93"/>
    <mergeCell ref="J93:K93"/>
    <mergeCell ref="G94:H94"/>
    <mergeCell ref="J94:K94"/>
    <mergeCell ref="G89:H89"/>
    <mergeCell ref="J89:K89"/>
    <mergeCell ref="G90:H90"/>
    <mergeCell ref="J90:K90"/>
    <mergeCell ref="G91:H91"/>
    <mergeCell ref="J91:K91"/>
    <mergeCell ref="G98:H98"/>
    <mergeCell ref="J98:K98"/>
    <mergeCell ref="G99:H99"/>
    <mergeCell ref="J99:K99"/>
    <mergeCell ref="G100:H100"/>
    <mergeCell ref="J100:K100"/>
    <mergeCell ref="G95:H95"/>
    <mergeCell ref="J95:K95"/>
    <mergeCell ref="G96:H96"/>
    <mergeCell ref="J96:K96"/>
    <mergeCell ref="G97:H97"/>
    <mergeCell ref="J97:K97"/>
    <mergeCell ref="G104:H104"/>
    <mergeCell ref="J104:K104"/>
    <mergeCell ref="G105:H105"/>
    <mergeCell ref="J105:K105"/>
    <mergeCell ref="G106:H106"/>
    <mergeCell ref="J106:K106"/>
    <mergeCell ref="G101:H101"/>
    <mergeCell ref="J101:K101"/>
    <mergeCell ref="G102:H102"/>
    <mergeCell ref="J102:K102"/>
    <mergeCell ref="G103:H103"/>
    <mergeCell ref="J103:K103"/>
    <mergeCell ref="G110:H110"/>
    <mergeCell ref="J110:K110"/>
    <mergeCell ref="C113:L113"/>
    <mergeCell ref="G107:H107"/>
    <mergeCell ref="J107:K107"/>
    <mergeCell ref="G108:H108"/>
    <mergeCell ref="J108:K108"/>
    <mergeCell ref="G109:H109"/>
    <mergeCell ref="J109:K109"/>
  </mergeCells>
  <pageMargins left="0.23622047244094491" right="0.23622047244094491" top="0.74803149606299213" bottom="0.74803149606299213" header="0.31496062992125984" footer="0.31496062992125984"/>
  <pageSetup scale="8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3D25-AB49-4F8C-905C-8D8E3FAE5E2A}">
  <dimension ref="A1:M161"/>
  <sheetViews>
    <sheetView topLeftCell="B42" workbookViewId="0">
      <selection activeCell="F151" sqref="F151"/>
    </sheetView>
  </sheetViews>
  <sheetFormatPr defaultRowHeight="14.6"/>
  <cols>
    <col min="1" max="1" width="0" hidden="1" customWidth="1"/>
    <col min="2" max="2" width="13.3046875" customWidth="1"/>
    <col min="3" max="3" width="16.69140625" hidden="1" customWidth="1"/>
    <col min="4" max="4" width="24.3828125" hidden="1" customWidth="1"/>
    <col min="5" max="5" width="31.3046875" customWidth="1"/>
    <col min="6" max="6" width="24.69140625" customWidth="1"/>
    <col min="7" max="7" width="12.3046875" customWidth="1"/>
    <col min="9" max="9" width="12.3046875" customWidth="1"/>
    <col min="10" max="10" width="15.15234375" customWidth="1"/>
    <col min="12" max="12" width="17.15234375" customWidth="1"/>
    <col min="13" max="13" width="19.84375" customWidth="1"/>
  </cols>
  <sheetData>
    <row r="1" spans="1:13">
      <c r="A1" s="3" t="s">
        <v>405</v>
      </c>
      <c r="B1" s="3" t="s">
        <v>406</v>
      </c>
      <c r="C1" s="3"/>
      <c r="D1" s="3"/>
    </row>
    <row r="2" spans="1:13">
      <c r="A2" s="463" t="s">
        <v>407</v>
      </c>
      <c r="B2" s="464"/>
      <c r="C2" s="464"/>
      <c r="D2" s="464"/>
      <c r="E2" s="464"/>
      <c r="F2" s="464"/>
      <c r="G2" s="464"/>
      <c r="H2" s="464"/>
      <c r="I2" s="464"/>
      <c r="J2" s="464"/>
    </row>
    <row r="3" spans="1:13" ht="64" customHeight="1">
      <c r="A3" s="18"/>
      <c r="B3" s="18"/>
      <c r="C3" s="18"/>
      <c r="D3" s="18"/>
      <c r="E3" s="465" t="s">
        <v>408</v>
      </c>
      <c r="F3" s="465"/>
      <c r="G3" s="465"/>
      <c r="H3" s="465"/>
      <c r="I3" s="465"/>
      <c r="J3" s="465"/>
      <c r="K3" s="465"/>
      <c r="L3" s="465"/>
      <c r="M3" s="465"/>
    </row>
    <row r="4" spans="1:13" ht="97.5" customHeight="1">
      <c r="A4" s="18"/>
      <c r="B4" s="466" t="s">
        <v>409</v>
      </c>
      <c r="C4" s="466"/>
      <c r="D4" s="466"/>
      <c r="E4" s="466"/>
      <c r="F4" s="466"/>
      <c r="G4" s="466"/>
      <c r="H4" s="466"/>
      <c r="I4" s="466"/>
      <c r="J4" s="466"/>
      <c r="K4" s="350"/>
      <c r="L4" s="18"/>
      <c r="M4" s="18"/>
    </row>
    <row r="5" spans="1:13" ht="50.5" customHeight="1">
      <c r="A5" s="18"/>
      <c r="B5" s="73" t="s">
        <v>410</v>
      </c>
      <c r="C5" s="74"/>
      <c r="D5" s="74"/>
      <c r="E5" s="75" t="str">
        <f>'[1]Appendix 14A Project Profile'!C9</f>
        <v>Organization Name</v>
      </c>
      <c r="F5" s="76"/>
      <c r="G5" s="77"/>
      <c r="H5" s="74"/>
      <c r="I5" s="467" t="s">
        <v>411</v>
      </c>
      <c r="J5" s="467"/>
      <c r="K5" s="78"/>
      <c r="L5" s="467" t="s">
        <v>412</v>
      </c>
      <c r="M5" s="467"/>
    </row>
    <row r="6" spans="1:13" ht="31.75">
      <c r="A6" s="18"/>
      <c r="B6" s="79" t="s">
        <v>413</v>
      </c>
      <c r="C6" s="74"/>
      <c r="D6" s="74"/>
      <c r="E6" s="75" t="str">
        <f>'[1]Appendix 14A Project Profile'!C17</f>
        <v>Street Address or "Unknown"</v>
      </c>
      <c r="F6" s="80" t="str">
        <f>'[1]Appendix 14A Project Profile'!C18</f>
        <v>City</v>
      </c>
      <c r="G6" s="81" t="str">
        <f>'[1]Appendix 14A Project Profile'!C16</f>
        <v>(Select)</v>
      </c>
      <c r="H6" s="74"/>
      <c r="I6" s="468" t="s">
        <v>414</v>
      </c>
      <c r="J6" s="469"/>
      <c r="K6" s="74"/>
      <c r="L6" s="468" t="s">
        <v>415</v>
      </c>
      <c r="M6" s="469"/>
    </row>
    <row r="7" spans="1:13" ht="15.9">
      <c r="A7" s="18"/>
      <c r="B7" s="82"/>
      <c r="C7" s="74"/>
      <c r="D7" s="74"/>
      <c r="E7" s="18"/>
      <c r="F7" s="83"/>
      <c r="G7" s="84"/>
      <c r="H7" s="74"/>
      <c r="I7" s="18"/>
      <c r="J7" s="18"/>
      <c r="K7" s="74"/>
      <c r="L7" s="18"/>
      <c r="M7" s="18"/>
    </row>
    <row r="8" spans="1:13" ht="47.6">
      <c r="A8" s="85" t="s">
        <v>416</v>
      </c>
      <c r="B8" s="79" t="s">
        <v>417</v>
      </c>
      <c r="C8" s="73" t="s">
        <v>418</v>
      </c>
      <c r="D8" s="73" t="s">
        <v>419</v>
      </c>
      <c r="E8" s="73" t="s">
        <v>420</v>
      </c>
      <c r="F8" s="86" t="s">
        <v>421</v>
      </c>
      <c r="G8" s="87" t="s">
        <v>422</v>
      </c>
      <c r="H8" s="88"/>
      <c r="I8" s="87" t="s">
        <v>423</v>
      </c>
      <c r="J8" s="87" t="s">
        <v>422</v>
      </c>
      <c r="K8" s="88"/>
      <c r="L8" s="87" t="s">
        <v>424</v>
      </c>
      <c r="M8" s="87" t="s">
        <v>422</v>
      </c>
    </row>
    <row r="9" spans="1:13" ht="15.9">
      <c r="A9" s="34"/>
      <c r="B9" s="89" t="s">
        <v>425</v>
      </c>
      <c r="C9" s="89" t="s">
        <v>426</v>
      </c>
      <c r="D9" s="89" t="s">
        <v>427</v>
      </c>
      <c r="E9" s="90" t="s">
        <v>428</v>
      </c>
      <c r="F9" s="91" t="s">
        <v>429</v>
      </c>
      <c r="G9" s="92"/>
      <c r="H9" s="84"/>
      <c r="I9" s="93" t="s">
        <v>429</v>
      </c>
      <c r="J9" s="92"/>
      <c r="K9" s="84"/>
      <c r="L9" s="93" t="s">
        <v>429</v>
      </c>
      <c r="M9" s="92"/>
    </row>
    <row r="10" spans="1:13" ht="15.9">
      <c r="A10" s="34"/>
      <c r="B10" s="89" t="s">
        <v>430</v>
      </c>
      <c r="C10" s="89" t="s">
        <v>426</v>
      </c>
      <c r="D10" s="89" t="s">
        <v>431</v>
      </c>
      <c r="E10" s="89" t="s">
        <v>270</v>
      </c>
      <c r="F10" s="94">
        <f t="shared" ref="F10:F15" si="0">I10+L10</f>
        <v>0</v>
      </c>
      <c r="G10" s="95"/>
      <c r="H10" s="84"/>
      <c r="I10" s="96"/>
      <c r="J10" s="95"/>
      <c r="K10" s="84"/>
      <c r="L10" s="96"/>
      <c r="M10" s="95"/>
    </row>
    <row r="11" spans="1:13" ht="15.9">
      <c r="A11" s="34"/>
      <c r="B11" s="89" t="s">
        <v>432</v>
      </c>
      <c r="C11" s="89" t="s">
        <v>426</v>
      </c>
      <c r="D11" s="89" t="s">
        <v>431</v>
      </c>
      <c r="E11" s="89" t="s">
        <v>318</v>
      </c>
      <c r="F11" s="94">
        <f t="shared" si="0"/>
        <v>0</v>
      </c>
      <c r="G11" s="95"/>
      <c r="H11" s="84"/>
      <c r="I11" s="96"/>
      <c r="J11" s="95"/>
      <c r="K11" s="84"/>
      <c r="L11" s="96"/>
      <c r="M11" s="95"/>
    </row>
    <row r="12" spans="1:13" ht="15.9">
      <c r="A12" s="34"/>
      <c r="B12" s="89" t="s">
        <v>433</v>
      </c>
      <c r="C12" s="89" t="s">
        <v>426</v>
      </c>
      <c r="D12" s="89" t="s">
        <v>431</v>
      </c>
      <c r="E12" s="89" t="s">
        <v>319</v>
      </c>
      <c r="F12" s="94">
        <f t="shared" si="0"/>
        <v>0</v>
      </c>
      <c r="G12" s="95"/>
      <c r="H12" s="84"/>
      <c r="I12" s="96"/>
      <c r="J12" s="95"/>
      <c r="K12" s="84"/>
      <c r="L12" s="96"/>
      <c r="M12" s="95"/>
    </row>
    <row r="13" spans="1:13" ht="15.9">
      <c r="A13" s="34"/>
      <c r="B13" s="89" t="s">
        <v>434</v>
      </c>
      <c r="C13" s="89" t="s">
        <v>426</v>
      </c>
      <c r="D13" s="89" t="s">
        <v>431</v>
      </c>
      <c r="E13" s="89" t="s">
        <v>320</v>
      </c>
      <c r="F13" s="94">
        <f t="shared" si="0"/>
        <v>0</v>
      </c>
      <c r="G13" s="95"/>
      <c r="H13" s="84"/>
      <c r="I13" s="96"/>
      <c r="J13" s="95"/>
      <c r="K13" s="84"/>
      <c r="L13" s="96"/>
      <c r="M13" s="95"/>
    </row>
    <row r="14" spans="1:13" ht="15.9">
      <c r="A14" s="34"/>
      <c r="B14" s="89" t="s">
        <v>435</v>
      </c>
      <c r="C14" s="89" t="s">
        <v>426</v>
      </c>
      <c r="D14" s="89" t="s">
        <v>431</v>
      </c>
      <c r="E14" s="89" t="s">
        <v>321</v>
      </c>
      <c r="F14" s="94">
        <f t="shared" si="0"/>
        <v>0</v>
      </c>
      <c r="G14" s="95"/>
      <c r="H14" s="84"/>
      <c r="I14" s="96"/>
      <c r="J14" s="95"/>
      <c r="K14" s="84"/>
      <c r="L14" s="96"/>
      <c r="M14" s="95"/>
    </row>
    <row r="15" spans="1:13" ht="15.9">
      <c r="A15" s="34"/>
      <c r="B15" s="89" t="s">
        <v>436</v>
      </c>
      <c r="C15" s="89" t="s">
        <v>426</v>
      </c>
      <c r="D15" s="89" t="s">
        <v>431</v>
      </c>
      <c r="E15" s="89" t="s">
        <v>322</v>
      </c>
      <c r="F15" s="94">
        <f t="shared" si="0"/>
        <v>0</v>
      </c>
      <c r="G15" s="95"/>
      <c r="H15" s="84"/>
      <c r="I15" s="96"/>
      <c r="J15" s="95"/>
      <c r="K15" s="84"/>
      <c r="L15" s="96"/>
      <c r="M15" s="95"/>
    </row>
    <row r="16" spans="1:13" ht="15.9">
      <c r="A16" s="97"/>
      <c r="B16" s="98"/>
      <c r="C16" s="98"/>
      <c r="D16" s="98"/>
      <c r="E16" s="99" t="s">
        <v>437</v>
      </c>
      <c r="F16" s="100">
        <f>SUM(F10:F15)</f>
        <v>0</v>
      </c>
      <c r="G16" s="147"/>
      <c r="H16" s="102"/>
      <c r="I16" s="103">
        <f>SUM(I10:I15)</f>
        <v>0</v>
      </c>
      <c r="J16" s="147"/>
      <c r="K16" s="102"/>
      <c r="L16" s="103">
        <f>SUM(L10:L15)</f>
        <v>0</v>
      </c>
      <c r="M16" s="147"/>
    </row>
    <row r="17" spans="1:13" ht="15.9">
      <c r="A17" s="34"/>
      <c r="B17" s="89" t="s">
        <v>438</v>
      </c>
      <c r="C17" s="89" t="s">
        <v>426</v>
      </c>
      <c r="D17" s="89" t="s">
        <v>427</v>
      </c>
      <c r="E17" s="90" t="s">
        <v>439</v>
      </c>
      <c r="F17" s="91" t="s">
        <v>429</v>
      </c>
      <c r="G17" s="92"/>
      <c r="H17" s="84"/>
      <c r="I17" s="105" t="s">
        <v>429</v>
      </c>
      <c r="J17" s="92"/>
      <c r="K17" s="84"/>
      <c r="L17" s="105" t="s">
        <v>429</v>
      </c>
      <c r="M17" s="92"/>
    </row>
    <row r="18" spans="1:13" ht="15.9">
      <c r="A18" s="34"/>
      <c r="B18" s="89" t="s">
        <v>440</v>
      </c>
      <c r="C18" s="89" t="s">
        <v>426</v>
      </c>
      <c r="D18" s="89" t="s">
        <v>431</v>
      </c>
      <c r="E18" s="89" t="s">
        <v>324</v>
      </c>
      <c r="F18" s="94">
        <f>I18+L18</f>
        <v>0</v>
      </c>
      <c r="G18" s="95"/>
      <c r="H18" s="84"/>
      <c r="I18" s="106"/>
      <c r="J18" s="95"/>
      <c r="K18" s="84"/>
      <c r="L18" s="106"/>
      <c r="M18" s="95"/>
    </row>
    <row r="19" spans="1:13" ht="15.9">
      <c r="A19" s="34"/>
      <c r="B19" s="89" t="s">
        <v>441</v>
      </c>
      <c r="C19" s="89" t="s">
        <v>426</v>
      </c>
      <c r="D19" s="89" t="s">
        <v>431</v>
      </c>
      <c r="E19" s="89" t="s">
        <v>325</v>
      </c>
      <c r="F19" s="94">
        <f t="shared" ref="F19:F25" si="1">I19+L19</f>
        <v>0</v>
      </c>
      <c r="G19" s="95"/>
      <c r="H19" s="84"/>
      <c r="I19" s="106"/>
      <c r="J19" s="95"/>
      <c r="K19" s="84"/>
      <c r="L19" s="106"/>
      <c r="M19" s="95"/>
    </row>
    <row r="20" spans="1:13" ht="15.9">
      <c r="A20" s="34"/>
      <c r="B20" s="89" t="s">
        <v>442</v>
      </c>
      <c r="C20" s="89" t="s">
        <v>426</v>
      </c>
      <c r="D20" s="89" t="s">
        <v>431</v>
      </c>
      <c r="E20" s="89" t="s">
        <v>326</v>
      </c>
      <c r="F20" s="94">
        <f t="shared" si="1"/>
        <v>0</v>
      </c>
      <c r="G20" s="95"/>
      <c r="H20" s="84"/>
      <c r="I20" s="106"/>
      <c r="J20" s="95"/>
      <c r="K20" s="84"/>
      <c r="L20" s="106"/>
      <c r="M20" s="95"/>
    </row>
    <row r="21" spans="1:13" ht="15.9">
      <c r="A21" s="34"/>
      <c r="B21" s="89" t="s">
        <v>443</v>
      </c>
      <c r="C21" s="89" t="s">
        <v>426</v>
      </c>
      <c r="D21" s="89" t="s">
        <v>431</v>
      </c>
      <c r="E21" s="89" t="s">
        <v>444</v>
      </c>
      <c r="F21" s="94">
        <f t="shared" si="1"/>
        <v>0</v>
      </c>
      <c r="G21" s="95"/>
      <c r="H21" s="84"/>
      <c r="I21" s="106"/>
      <c r="J21" s="95"/>
      <c r="K21" s="84"/>
      <c r="L21" s="106"/>
      <c r="M21" s="95"/>
    </row>
    <row r="22" spans="1:13" ht="15.9">
      <c r="A22" s="34"/>
      <c r="B22" s="89" t="s">
        <v>445</v>
      </c>
      <c r="C22" s="89" t="s">
        <v>426</v>
      </c>
      <c r="D22" s="89" t="s">
        <v>446</v>
      </c>
      <c r="E22" s="89" t="s">
        <v>328</v>
      </c>
      <c r="F22" s="94">
        <f t="shared" si="1"/>
        <v>0</v>
      </c>
      <c r="G22" s="95"/>
      <c r="H22" s="84"/>
      <c r="I22" s="106"/>
      <c r="J22" s="95"/>
      <c r="K22" s="84"/>
      <c r="L22" s="106"/>
      <c r="M22" s="95"/>
    </row>
    <row r="23" spans="1:13" ht="15.9">
      <c r="A23" s="34"/>
      <c r="B23" s="89" t="s">
        <v>447</v>
      </c>
      <c r="C23" s="89" t="s">
        <v>426</v>
      </c>
      <c r="D23" s="89" t="s">
        <v>446</v>
      </c>
      <c r="E23" s="89" t="s">
        <v>329</v>
      </c>
      <c r="F23" s="94">
        <f t="shared" si="1"/>
        <v>0</v>
      </c>
      <c r="G23" s="95"/>
      <c r="H23" s="84"/>
      <c r="I23" s="106"/>
      <c r="J23" s="95"/>
      <c r="K23" s="84"/>
      <c r="L23" s="106"/>
      <c r="M23" s="95"/>
    </row>
    <row r="24" spans="1:13" ht="15.9">
      <c r="A24" s="34"/>
      <c r="B24" s="89" t="s">
        <v>448</v>
      </c>
      <c r="C24" s="89" t="s">
        <v>426</v>
      </c>
      <c r="D24" s="89" t="s">
        <v>431</v>
      </c>
      <c r="E24" s="89" t="s">
        <v>330</v>
      </c>
      <c r="F24" s="94">
        <f t="shared" si="1"/>
        <v>0</v>
      </c>
      <c r="G24" s="95"/>
      <c r="H24" s="84"/>
      <c r="I24" s="106"/>
      <c r="J24" s="95"/>
      <c r="K24" s="84"/>
      <c r="L24" s="106"/>
      <c r="M24" s="95"/>
    </row>
    <row r="25" spans="1:13" ht="15.9">
      <c r="A25" s="34"/>
      <c r="B25" s="89" t="s">
        <v>449</v>
      </c>
      <c r="C25" s="89" t="s">
        <v>426</v>
      </c>
      <c r="D25" s="89" t="s">
        <v>431</v>
      </c>
      <c r="E25" s="89" t="s">
        <v>331</v>
      </c>
      <c r="F25" s="94">
        <f t="shared" si="1"/>
        <v>0</v>
      </c>
      <c r="G25" s="107"/>
      <c r="H25" s="84"/>
      <c r="I25" s="106"/>
      <c r="J25" s="107"/>
      <c r="K25" s="84"/>
      <c r="L25" s="106"/>
      <c r="M25" s="107"/>
    </row>
    <row r="26" spans="1:13" ht="15.9">
      <c r="A26" s="97"/>
      <c r="B26" s="98"/>
      <c r="C26" s="98"/>
      <c r="D26" s="98"/>
      <c r="E26" s="108" t="s">
        <v>450</v>
      </c>
      <c r="F26" s="100">
        <f>SUM(F18:F25)</f>
        <v>0</v>
      </c>
      <c r="G26" s="147"/>
      <c r="H26" s="102"/>
      <c r="I26" s="103">
        <f>SUM(I18:I25)</f>
        <v>0</v>
      </c>
      <c r="J26" s="147"/>
      <c r="K26" s="102"/>
      <c r="L26" s="103">
        <f>SUM(L18:L25)</f>
        <v>0</v>
      </c>
      <c r="M26" s="147"/>
    </row>
    <row r="27" spans="1:13" ht="15.9">
      <c r="A27" s="34"/>
      <c r="B27" s="89" t="s">
        <v>451</v>
      </c>
      <c r="C27" s="89" t="s">
        <v>426</v>
      </c>
      <c r="D27" s="89" t="s">
        <v>427</v>
      </c>
      <c r="E27" s="90" t="s">
        <v>452</v>
      </c>
      <c r="F27" s="91" t="s">
        <v>429</v>
      </c>
      <c r="G27" s="92"/>
      <c r="H27" s="84"/>
      <c r="I27" s="142" t="s">
        <v>429</v>
      </c>
      <c r="J27" s="92"/>
      <c r="K27" s="84"/>
      <c r="L27" s="105" t="s">
        <v>429</v>
      </c>
      <c r="M27" s="92"/>
    </row>
    <row r="28" spans="1:13" ht="15.9">
      <c r="A28" s="34"/>
      <c r="B28" s="89" t="s">
        <v>453</v>
      </c>
      <c r="C28" s="89" t="s">
        <v>426</v>
      </c>
      <c r="D28" s="89" t="s">
        <v>431</v>
      </c>
      <c r="E28" s="89" t="s">
        <v>332</v>
      </c>
      <c r="F28" s="94">
        <f t="shared" ref="F28:F36" si="2">I28+L28</f>
        <v>0</v>
      </c>
      <c r="G28" s="144"/>
      <c r="H28" s="143"/>
      <c r="I28" s="106"/>
      <c r="J28" s="358"/>
      <c r="K28" s="84"/>
      <c r="L28" s="106"/>
      <c r="M28" s="95"/>
    </row>
    <row r="29" spans="1:13" ht="15.9">
      <c r="A29" s="34"/>
      <c r="B29" s="89" t="s">
        <v>454</v>
      </c>
      <c r="C29" s="89" t="s">
        <v>426</v>
      </c>
      <c r="D29" s="89" t="s">
        <v>431</v>
      </c>
      <c r="E29" s="89" t="s">
        <v>333</v>
      </c>
      <c r="F29" s="94">
        <f t="shared" si="2"/>
        <v>0</v>
      </c>
      <c r="G29" s="95"/>
      <c r="H29" s="84"/>
      <c r="I29" s="112"/>
      <c r="J29" s="95"/>
      <c r="K29" s="84"/>
      <c r="L29" s="106"/>
      <c r="M29" s="95"/>
    </row>
    <row r="30" spans="1:13" ht="15.9">
      <c r="A30" s="34"/>
      <c r="B30" s="89" t="s">
        <v>455</v>
      </c>
      <c r="C30" s="89" t="s">
        <v>426</v>
      </c>
      <c r="D30" s="89" t="s">
        <v>431</v>
      </c>
      <c r="E30" s="89" t="s">
        <v>334</v>
      </c>
      <c r="F30" s="94">
        <f t="shared" si="2"/>
        <v>0</v>
      </c>
      <c r="G30" s="95"/>
      <c r="H30" s="84"/>
      <c r="I30" s="106"/>
      <c r="J30" s="95"/>
      <c r="K30" s="84"/>
      <c r="L30" s="106"/>
      <c r="M30" s="95"/>
    </row>
    <row r="31" spans="1:13" ht="15.9">
      <c r="A31" s="34"/>
      <c r="B31" s="89" t="s">
        <v>456</v>
      </c>
      <c r="C31" s="89" t="s">
        <v>426</v>
      </c>
      <c r="D31" s="89" t="s">
        <v>431</v>
      </c>
      <c r="E31" s="89" t="s">
        <v>335</v>
      </c>
      <c r="F31" s="94">
        <f t="shared" si="2"/>
        <v>0</v>
      </c>
      <c r="G31" s="95"/>
      <c r="H31" s="84"/>
      <c r="I31" s="106"/>
      <c r="J31" s="95"/>
      <c r="K31" s="84"/>
      <c r="L31" s="106"/>
      <c r="M31" s="95"/>
    </row>
    <row r="32" spans="1:13" ht="15.9">
      <c r="A32" s="34"/>
      <c r="B32" s="89" t="s">
        <v>457</v>
      </c>
      <c r="C32" s="89" t="s">
        <v>426</v>
      </c>
      <c r="D32" s="89" t="s">
        <v>431</v>
      </c>
      <c r="E32" s="89" t="s">
        <v>458</v>
      </c>
      <c r="F32" s="94">
        <f t="shared" si="2"/>
        <v>0</v>
      </c>
      <c r="G32" s="95"/>
      <c r="H32" s="84"/>
      <c r="I32" s="106"/>
      <c r="J32" s="95"/>
      <c r="K32" s="84"/>
      <c r="L32" s="106"/>
      <c r="M32" s="95"/>
    </row>
    <row r="33" spans="1:13" ht="15.9">
      <c r="A33" s="34"/>
      <c r="B33" s="89" t="s">
        <v>459</v>
      </c>
      <c r="C33" s="89" t="s">
        <v>426</v>
      </c>
      <c r="D33" s="89" t="s">
        <v>431</v>
      </c>
      <c r="E33" s="89" t="s">
        <v>336</v>
      </c>
      <c r="F33" s="94">
        <f t="shared" si="2"/>
        <v>0</v>
      </c>
      <c r="G33" s="95"/>
      <c r="H33" s="84"/>
      <c r="I33" s="106"/>
      <c r="J33" s="95"/>
      <c r="K33" s="84"/>
      <c r="L33" s="106"/>
      <c r="M33" s="95"/>
    </row>
    <row r="34" spans="1:13" ht="15.9">
      <c r="A34" s="34"/>
      <c r="B34" s="89" t="s">
        <v>460</v>
      </c>
      <c r="C34" s="89" t="s">
        <v>426</v>
      </c>
      <c r="D34" s="89" t="s">
        <v>431</v>
      </c>
      <c r="E34" s="89" t="s">
        <v>337</v>
      </c>
      <c r="F34" s="94">
        <f t="shared" si="2"/>
        <v>0</v>
      </c>
      <c r="G34" s="95"/>
      <c r="H34" s="84"/>
      <c r="I34" s="106"/>
      <c r="J34" s="95"/>
      <c r="K34" s="84"/>
      <c r="L34" s="106"/>
      <c r="M34" s="95"/>
    </row>
    <row r="35" spans="1:13" ht="15.9">
      <c r="A35" s="34"/>
      <c r="B35" s="89" t="s">
        <v>461</v>
      </c>
      <c r="C35" s="89" t="s">
        <v>426</v>
      </c>
      <c r="D35" s="89" t="s">
        <v>431</v>
      </c>
      <c r="E35" s="89" t="s">
        <v>338</v>
      </c>
      <c r="F35" s="94">
        <f t="shared" si="2"/>
        <v>0</v>
      </c>
      <c r="G35" s="95"/>
      <c r="H35" s="84"/>
      <c r="I35" s="106"/>
      <c r="J35" s="95"/>
      <c r="K35" s="84"/>
      <c r="L35" s="106"/>
      <c r="M35" s="95"/>
    </row>
    <row r="36" spans="1:13" ht="15.9">
      <c r="A36" s="34"/>
      <c r="B36" s="89" t="s">
        <v>462</v>
      </c>
      <c r="C36" s="89" t="s">
        <v>426</v>
      </c>
      <c r="D36" s="89" t="s">
        <v>431</v>
      </c>
      <c r="E36" s="89" t="s">
        <v>339</v>
      </c>
      <c r="F36" s="94">
        <f t="shared" si="2"/>
        <v>0</v>
      </c>
      <c r="G36" s="107"/>
      <c r="H36" s="84"/>
      <c r="I36" s="106"/>
      <c r="J36" s="107"/>
      <c r="K36" s="84"/>
      <c r="L36" s="106"/>
      <c r="M36" s="107"/>
    </row>
    <row r="37" spans="1:13" ht="15.9">
      <c r="A37" s="97"/>
      <c r="B37" s="98"/>
      <c r="C37" s="98"/>
      <c r="D37" s="98"/>
      <c r="E37" s="108" t="s">
        <v>463</v>
      </c>
      <c r="F37" s="109">
        <f>SUM(F28:F36)</f>
        <v>0</v>
      </c>
      <c r="G37" s="147"/>
      <c r="H37" s="102"/>
      <c r="I37" s="110">
        <f>SUM(I28:I36)</f>
        <v>0</v>
      </c>
      <c r="J37" s="147"/>
      <c r="K37" s="102"/>
      <c r="L37" s="110">
        <f>SUM(L28:L36)</f>
        <v>0</v>
      </c>
      <c r="M37" s="147"/>
    </row>
    <row r="38" spans="1:13" ht="15.9">
      <c r="A38" s="34"/>
      <c r="B38" s="89" t="s">
        <v>464</v>
      </c>
      <c r="C38" s="89" t="s">
        <v>426</v>
      </c>
      <c r="D38" s="89" t="s">
        <v>427</v>
      </c>
      <c r="E38" s="90" t="s">
        <v>465</v>
      </c>
      <c r="F38" s="91" t="s">
        <v>429</v>
      </c>
      <c r="G38" s="92"/>
      <c r="H38" s="84"/>
      <c r="I38" s="105" t="s">
        <v>429</v>
      </c>
      <c r="J38" s="92"/>
      <c r="K38" s="84"/>
      <c r="L38" s="105" t="s">
        <v>429</v>
      </c>
      <c r="M38" s="92"/>
    </row>
    <row r="39" spans="1:13" ht="15.9">
      <c r="A39" s="34"/>
      <c r="B39" s="89" t="s">
        <v>466</v>
      </c>
      <c r="C39" s="89" t="s">
        <v>426</v>
      </c>
      <c r="D39" s="89" t="s">
        <v>431</v>
      </c>
      <c r="E39" s="89" t="s">
        <v>341</v>
      </c>
      <c r="F39" s="94">
        <f t="shared" ref="F39:F42" si="3">I39+L39</f>
        <v>0</v>
      </c>
      <c r="G39" s="95"/>
      <c r="H39" s="84"/>
      <c r="I39" s="106"/>
      <c r="J39" s="95"/>
      <c r="K39" s="84"/>
      <c r="L39" s="106"/>
      <c r="M39" s="95"/>
    </row>
    <row r="40" spans="1:13" ht="15.9">
      <c r="A40" s="34"/>
      <c r="B40" s="89" t="s">
        <v>467</v>
      </c>
      <c r="C40" s="89" t="s">
        <v>426</v>
      </c>
      <c r="D40" s="89" t="s">
        <v>431</v>
      </c>
      <c r="E40" s="89" t="s">
        <v>342</v>
      </c>
      <c r="F40" s="94">
        <f t="shared" si="3"/>
        <v>0</v>
      </c>
      <c r="G40" s="95"/>
      <c r="H40" s="84"/>
      <c r="I40" s="106"/>
      <c r="J40" s="95"/>
      <c r="K40" s="84"/>
      <c r="L40" s="106"/>
      <c r="M40" s="95"/>
    </row>
    <row r="41" spans="1:13" ht="15.9">
      <c r="A41" s="34"/>
      <c r="B41" s="111" t="s">
        <v>468</v>
      </c>
      <c r="C41" s="111" t="s">
        <v>426</v>
      </c>
      <c r="D41" s="111" t="s">
        <v>431</v>
      </c>
      <c r="E41" s="111" t="s">
        <v>343</v>
      </c>
      <c r="F41" s="94">
        <f t="shared" si="3"/>
        <v>0</v>
      </c>
      <c r="G41" s="95"/>
      <c r="H41" s="84"/>
      <c r="I41" s="112"/>
      <c r="J41" s="95"/>
      <c r="K41" s="84"/>
      <c r="L41" s="112"/>
      <c r="M41" s="95"/>
    </row>
    <row r="42" spans="1:13" ht="15.9">
      <c r="A42" s="34"/>
      <c r="B42" s="89" t="s">
        <v>469</v>
      </c>
      <c r="C42" s="89" t="s">
        <v>426</v>
      </c>
      <c r="D42" s="89" t="s">
        <v>431</v>
      </c>
      <c r="E42" s="89" t="s">
        <v>344</v>
      </c>
      <c r="F42" s="94">
        <f t="shared" si="3"/>
        <v>0</v>
      </c>
      <c r="G42" s="107"/>
      <c r="H42" s="84"/>
      <c r="I42" s="106"/>
      <c r="J42" s="107"/>
      <c r="K42" s="84"/>
      <c r="L42" s="106"/>
      <c r="M42" s="107"/>
    </row>
    <row r="43" spans="1:13" ht="15.9">
      <c r="A43" s="97"/>
      <c r="B43" s="98"/>
      <c r="C43" s="98"/>
      <c r="D43" s="98"/>
      <c r="E43" s="108" t="s">
        <v>470</v>
      </c>
      <c r="F43" s="100">
        <f>SUM(F39:F42)</f>
        <v>0</v>
      </c>
      <c r="G43" s="147"/>
      <c r="H43" s="102"/>
      <c r="I43" s="103">
        <f>SUM(I39:I42)</f>
        <v>0</v>
      </c>
      <c r="J43" s="147"/>
      <c r="K43" s="102"/>
      <c r="L43" s="103">
        <f>SUM(L39:L42)</f>
        <v>0</v>
      </c>
      <c r="M43" s="147"/>
    </row>
    <row r="44" spans="1:13" ht="15.9">
      <c r="A44" s="34"/>
      <c r="B44" s="89" t="s">
        <v>471</v>
      </c>
      <c r="C44" s="89" t="s">
        <v>426</v>
      </c>
      <c r="D44" s="89" t="s">
        <v>427</v>
      </c>
      <c r="E44" s="90" t="s">
        <v>472</v>
      </c>
      <c r="F44" s="91" t="s">
        <v>429</v>
      </c>
      <c r="G44" s="92"/>
      <c r="H44" s="84"/>
      <c r="I44" s="105" t="s">
        <v>429</v>
      </c>
      <c r="J44" s="92"/>
      <c r="K44" s="84"/>
      <c r="L44" s="105" t="s">
        <v>429</v>
      </c>
      <c r="M44" s="92"/>
    </row>
    <row r="45" spans="1:13" ht="15.9">
      <c r="A45" s="34"/>
      <c r="B45" s="89" t="s">
        <v>473</v>
      </c>
      <c r="C45" s="89" t="s">
        <v>426</v>
      </c>
      <c r="D45" s="89" t="s">
        <v>431</v>
      </c>
      <c r="E45" s="89" t="s">
        <v>346</v>
      </c>
      <c r="F45" s="94">
        <f>I45+L45</f>
        <v>0</v>
      </c>
      <c r="G45" s="95"/>
      <c r="H45" s="84"/>
      <c r="I45" s="106"/>
      <c r="J45" s="95"/>
      <c r="K45" s="84"/>
      <c r="L45" s="106"/>
      <c r="M45" s="95"/>
    </row>
    <row r="46" spans="1:13" ht="15.9">
      <c r="A46" s="34"/>
      <c r="B46" s="89" t="s">
        <v>474</v>
      </c>
      <c r="C46" s="89" t="s">
        <v>426</v>
      </c>
      <c r="D46" s="89" t="s">
        <v>446</v>
      </c>
      <c r="E46" s="89" t="s">
        <v>475</v>
      </c>
      <c r="F46" s="94">
        <f t="shared" ref="F46:F63" si="4">I46+L46</f>
        <v>0</v>
      </c>
      <c r="G46" s="95"/>
      <c r="H46" s="84"/>
      <c r="I46" s="106"/>
      <c r="J46" s="95"/>
      <c r="K46" s="84"/>
      <c r="L46" s="106"/>
      <c r="M46" s="95"/>
    </row>
    <row r="47" spans="1:13" ht="15.9">
      <c r="A47" s="34"/>
      <c r="B47" s="89" t="s">
        <v>476</v>
      </c>
      <c r="C47" s="89" t="s">
        <v>426</v>
      </c>
      <c r="D47" s="89" t="s">
        <v>446</v>
      </c>
      <c r="E47" s="89" t="s">
        <v>348</v>
      </c>
      <c r="F47" s="94">
        <f t="shared" si="4"/>
        <v>0</v>
      </c>
      <c r="G47" s="95"/>
      <c r="H47" s="84"/>
      <c r="I47" s="106"/>
      <c r="J47" s="95"/>
      <c r="K47" s="84"/>
      <c r="L47" s="106"/>
      <c r="M47" s="95"/>
    </row>
    <row r="48" spans="1:13" ht="15.9">
      <c r="A48" s="34"/>
      <c r="B48" s="89" t="s">
        <v>477</v>
      </c>
      <c r="C48" s="89" t="s">
        <v>426</v>
      </c>
      <c r="D48" s="89" t="s">
        <v>446</v>
      </c>
      <c r="E48" s="89" t="s">
        <v>349</v>
      </c>
      <c r="F48" s="94">
        <f t="shared" si="4"/>
        <v>0</v>
      </c>
      <c r="G48" s="95"/>
      <c r="H48" s="84"/>
      <c r="I48" s="106"/>
      <c r="J48" s="95"/>
      <c r="K48" s="84"/>
      <c r="L48" s="106"/>
      <c r="M48" s="95"/>
    </row>
    <row r="49" spans="1:13" ht="15.9">
      <c r="A49" s="34"/>
      <c r="B49" s="89" t="s">
        <v>478</v>
      </c>
      <c r="C49" s="89" t="s">
        <v>426</v>
      </c>
      <c r="D49" s="89" t="s">
        <v>431</v>
      </c>
      <c r="E49" s="89" t="s">
        <v>350</v>
      </c>
      <c r="F49" s="94">
        <f t="shared" si="4"/>
        <v>0</v>
      </c>
      <c r="G49" s="95"/>
      <c r="H49" s="84"/>
      <c r="I49" s="106"/>
      <c r="J49" s="95"/>
      <c r="K49" s="84"/>
      <c r="L49" s="106"/>
      <c r="M49" s="95"/>
    </row>
    <row r="50" spans="1:13" ht="15.9">
      <c r="A50" s="34"/>
      <c r="B50" s="89" t="s">
        <v>479</v>
      </c>
      <c r="C50" s="89" t="s">
        <v>426</v>
      </c>
      <c r="D50" s="89" t="s">
        <v>431</v>
      </c>
      <c r="E50" s="89" t="s">
        <v>351</v>
      </c>
      <c r="F50" s="94">
        <f t="shared" si="4"/>
        <v>0</v>
      </c>
      <c r="G50" s="95"/>
      <c r="H50" s="84"/>
      <c r="I50" s="106"/>
      <c r="J50" s="95"/>
      <c r="K50" s="84"/>
      <c r="L50" s="106"/>
      <c r="M50" s="95"/>
    </row>
    <row r="51" spans="1:13" ht="15.9">
      <c r="A51" s="34"/>
      <c r="B51" s="89" t="s">
        <v>480</v>
      </c>
      <c r="C51" s="89" t="s">
        <v>426</v>
      </c>
      <c r="D51" s="89" t="s">
        <v>431</v>
      </c>
      <c r="E51" s="89" t="s">
        <v>481</v>
      </c>
      <c r="F51" s="94">
        <f t="shared" si="4"/>
        <v>0</v>
      </c>
      <c r="G51" s="95"/>
      <c r="H51" s="84"/>
      <c r="I51" s="106"/>
      <c r="J51" s="95"/>
      <c r="K51" s="84"/>
      <c r="L51" s="106"/>
      <c r="M51" s="95"/>
    </row>
    <row r="52" spans="1:13" ht="15.9">
      <c r="A52" s="34"/>
      <c r="B52" s="89" t="s">
        <v>482</v>
      </c>
      <c r="C52" s="89" t="s">
        <v>426</v>
      </c>
      <c r="D52" s="89" t="s">
        <v>431</v>
      </c>
      <c r="E52" s="89" t="s">
        <v>353</v>
      </c>
      <c r="F52" s="94">
        <f t="shared" si="4"/>
        <v>0</v>
      </c>
      <c r="G52" s="95"/>
      <c r="H52" s="84"/>
      <c r="I52" s="106"/>
      <c r="J52" s="95"/>
      <c r="K52" s="84"/>
      <c r="L52" s="106"/>
      <c r="M52" s="95"/>
    </row>
    <row r="53" spans="1:13" ht="15.9">
      <c r="A53" s="34"/>
      <c r="B53" s="89" t="s">
        <v>483</v>
      </c>
      <c r="C53" s="89" t="s">
        <v>426</v>
      </c>
      <c r="D53" s="89" t="s">
        <v>431</v>
      </c>
      <c r="E53" s="89" t="s">
        <v>354</v>
      </c>
      <c r="F53" s="94">
        <f t="shared" si="4"/>
        <v>0</v>
      </c>
      <c r="G53" s="95"/>
      <c r="H53" s="84"/>
      <c r="I53" s="106"/>
      <c r="J53" s="95"/>
      <c r="K53" s="84"/>
      <c r="L53" s="106"/>
      <c r="M53" s="95"/>
    </row>
    <row r="54" spans="1:13" ht="15.9">
      <c r="A54" s="34"/>
      <c r="B54" s="89" t="s">
        <v>484</v>
      </c>
      <c r="C54" s="89" t="s">
        <v>426</v>
      </c>
      <c r="D54" s="89" t="s">
        <v>431</v>
      </c>
      <c r="E54" s="89" t="s">
        <v>355</v>
      </c>
      <c r="F54" s="94">
        <f t="shared" si="4"/>
        <v>0</v>
      </c>
      <c r="G54" s="95"/>
      <c r="H54" s="84"/>
      <c r="I54" s="106"/>
      <c r="J54" s="95"/>
      <c r="K54" s="84"/>
      <c r="L54" s="106"/>
      <c r="M54" s="95"/>
    </row>
    <row r="55" spans="1:13" ht="15.9">
      <c r="A55" s="34"/>
      <c r="B55" s="89" t="s">
        <v>485</v>
      </c>
      <c r="C55" s="89" t="s">
        <v>426</v>
      </c>
      <c r="D55" s="89" t="s">
        <v>431</v>
      </c>
      <c r="E55" s="89" t="s">
        <v>356</v>
      </c>
      <c r="F55" s="94">
        <f t="shared" si="4"/>
        <v>0</v>
      </c>
      <c r="G55" s="95"/>
      <c r="H55" s="84"/>
      <c r="I55" s="106"/>
      <c r="J55" s="95"/>
      <c r="K55" s="84"/>
      <c r="L55" s="106"/>
      <c r="M55" s="95"/>
    </row>
    <row r="56" spans="1:13" ht="15.9">
      <c r="A56" s="34"/>
      <c r="B56" s="89" t="s">
        <v>486</v>
      </c>
      <c r="C56" s="89" t="s">
        <v>426</v>
      </c>
      <c r="D56" s="89" t="s">
        <v>431</v>
      </c>
      <c r="E56" s="89" t="s">
        <v>357</v>
      </c>
      <c r="F56" s="94">
        <f t="shared" si="4"/>
        <v>0</v>
      </c>
      <c r="G56" s="95"/>
      <c r="H56" s="84"/>
      <c r="I56" s="106"/>
      <c r="J56" s="95"/>
      <c r="K56" s="84"/>
      <c r="L56" s="106"/>
      <c r="M56" s="95"/>
    </row>
    <row r="57" spans="1:13" ht="15.9">
      <c r="A57" s="34"/>
      <c r="B57" s="89" t="s">
        <v>487</v>
      </c>
      <c r="C57" s="89" t="s">
        <v>426</v>
      </c>
      <c r="D57" s="89" t="s">
        <v>431</v>
      </c>
      <c r="E57" s="89" t="s">
        <v>358</v>
      </c>
      <c r="F57" s="94">
        <f t="shared" si="4"/>
        <v>0</v>
      </c>
      <c r="G57" s="95"/>
      <c r="H57" s="84"/>
      <c r="I57" s="106"/>
      <c r="J57" s="95"/>
      <c r="K57" s="84"/>
      <c r="L57" s="106"/>
      <c r="M57" s="95"/>
    </row>
    <row r="58" spans="1:13" ht="15.9">
      <c r="A58" s="34"/>
      <c r="B58" s="89" t="s">
        <v>488</v>
      </c>
      <c r="C58" s="89" t="s">
        <v>426</v>
      </c>
      <c r="D58" s="89" t="s">
        <v>431</v>
      </c>
      <c r="E58" s="89" t="s">
        <v>359</v>
      </c>
      <c r="F58" s="94">
        <f t="shared" si="4"/>
        <v>0</v>
      </c>
      <c r="G58" s="95"/>
      <c r="H58" s="84"/>
      <c r="I58" s="106"/>
      <c r="J58" s="95"/>
      <c r="K58" s="84"/>
      <c r="L58" s="106"/>
      <c r="M58" s="95"/>
    </row>
    <row r="59" spans="1:13" ht="15.9">
      <c r="A59" s="34"/>
      <c r="B59" s="89" t="s">
        <v>489</v>
      </c>
      <c r="C59" s="89" t="s">
        <v>426</v>
      </c>
      <c r="D59" s="89" t="s">
        <v>431</v>
      </c>
      <c r="E59" s="89" t="s">
        <v>360</v>
      </c>
      <c r="F59" s="94">
        <f t="shared" si="4"/>
        <v>0</v>
      </c>
      <c r="G59" s="95"/>
      <c r="H59" s="84"/>
      <c r="I59" s="106"/>
      <c r="J59" s="95"/>
      <c r="K59" s="84"/>
      <c r="L59" s="106"/>
      <c r="M59" s="95"/>
    </row>
    <row r="60" spans="1:13" ht="15.9">
      <c r="A60" s="34"/>
      <c r="B60" s="89" t="s">
        <v>490</v>
      </c>
      <c r="C60" s="89" t="s">
        <v>426</v>
      </c>
      <c r="D60" s="89" t="s">
        <v>431</v>
      </c>
      <c r="E60" s="89" t="s">
        <v>361</v>
      </c>
      <c r="F60" s="94">
        <f t="shared" si="4"/>
        <v>0</v>
      </c>
      <c r="G60" s="95"/>
      <c r="H60" s="84"/>
      <c r="I60" s="106"/>
      <c r="J60" s="95"/>
      <c r="K60" s="84"/>
      <c r="L60" s="106"/>
      <c r="M60" s="95"/>
    </row>
    <row r="61" spans="1:13" ht="15.9">
      <c r="A61" s="34"/>
      <c r="B61" s="89" t="s">
        <v>491</v>
      </c>
      <c r="C61" s="89" t="s">
        <v>426</v>
      </c>
      <c r="D61" s="89" t="s">
        <v>431</v>
      </c>
      <c r="E61" s="89" t="s">
        <v>492</v>
      </c>
      <c r="F61" s="94">
        <f t="shared" si="4"/>
        <v>0</v>
      </c>
      <c r="G61" s="95"/>
      <c r="H61" s="84"/>
      <c r="I61" s="106"/>
      <c r="J61" s="95"/>
      <c r="K61" s="84"/>
      <c r="L61" s="106"/>
      <c r="M61" s="95"/>
    </row>
    <row r="62" spans="1:13" ht="15.9">
      <c r="A62" s="34"/>
      <c r="B62" s="89" t="s">
        <v>493</v>
      </c>
      <c r="C62" s="89"/>
      <c r="D62" s="89"/>
      <c r="E62" s="89" t="s">
        <v>365</v>
      </c>
      <c r="F62" s="94">
        <f t="shared" si="4"/>
        <v>0</v>
      </c>
      <c r="G62" s="95"/>
      <c r="H62" s="84"/>
      <c r="I62" s="106"/>
      <c r="J62" s="95"/>
      <c r="K62" s="84"/>
      <c r="L62" s="106"/>
      <c r="M62" s="95"/>
    </row>
    <row r="63" spans="1:13" ht="15.9">
      <c r="A63" s="34"/>
      <c r="B63" s="89" t="s">
        <v>494</v>
      </c>
      <c r="C63" s="89"/>
      <c r="D63" s="89"/>
      <c r="E63" s="89" t="s">
        <v>366</v>
      </c>
      <c r="F63" s="94">
        <f t="shared" si="4"/>
        <v>0</v>
      </c>
      <c r="G63" s="95"/>
      <c r="H63" s="84"/>
      <c r="I63" s="106"/>
      <c r="J63" s="95"/>
      <c r="K63" s="84"/>
      <c r="L63" s="106"/>
      <c r="M63" s="95"/>
    </row>
    <row r="64" spans="1:13" ht="15.9">
      <c r="A64" s="97"/>
      <c r="B64" s="98"/>
      <c r="C64" s="98"/>
      <c r="D64" s="98"/>
      <c r="E64" s="99" t="s">
        <v>495</v>
      </c>
      <c r="F64" s="100">
        <f>SUM(F45:F62)</f>
        <v>0</v>
      </c>
      <c r="G64" s="147"/>
      <c r="H64" s="113"/>
      <c r="I64" s="103">
        <f>SUM(I45:I62)</f>
        <v>0</v>
      </c>
      <c r="J64" s="147"/>
      <c r="K64" s="102"/>
      <c r="L64" s="103">
        <f>SUM(L45:L62)</f>
        <v>0</v>
      </c>
      <c r="M64" s="147"/>
    </row>
    <row r="65" spans="1:13" ht="15.9">
      <c r="A65" s="34"/>
      <c r="B65" s="89" t="s">
        <v>496</v>
      </c>
      <c r="C65" s="89" t="s">
        <v>426</v>
      </c>
      <c r="D65" s="89" t="s">
        <v>427</v>
      </c>
      <c r="E65" s="90" t="s">
        <v>497</v>
      </c>
      <c r="F65" s="91" t="s">
        <v>429</v>
      </c>
      <c r="G65" s="92"/>
      <c r="H65" s="84"/>
      <c r="I65" s="105" t="s">
        <v>429</v>
      </c>
      <c r="J65" s="92"/>
      <c r="K65" s="84"/>
      <c r="L65" s="105" t="s">
        <v>429</v>
      </c>
      <c r="M65" s="92"/>
    </row>
    <row r="66" spans="1:13" ht="15.9">
      <c r="A66" s="34"/>
      <c r="B66" s="89" t="s">
        <v>498</v>
      </c>
      <c r="C66" s="89" t="s">
        <v>426</v>
      </c>
      <c r="D66" s="89" t="s">
        <v>431</v>
      </c>
      <c r="E66" s="89" t="s">
        <v>368</v>
      </c>
      <c r="F66" s="94">
        <f t="shared" ref="F66:F85" si="5">I66+L66</f>
        <v>0</v>
      </c>
      <c r="G66" s="95"/>
      <c r="H66" s="84"/>
      <c r="I66" s="106"/>
      <c r="J66" s="95"/>
      <c r="K66" s="84"/>
      <c r="L66" s="106"/>
      <c r="M66" s="95"/>
    </row>
    <row r="67" spans="1:13" ht="15.9">
      <c r="A67" s="34"/>
      <c r="B67" s="89" t="s">
        <v>499</v>
      </c>
      <c r="C67" s="89" t="s">
        <v>426</v>
      </c>
      <c r="D67" s="89" t="s">
        <v>446</v>
      </c>
      <c r="E67" s="89" t="s">
        <v>369</v>
      </c>
      <c r="F67" s="94">
        <f t="shared" si="5"/>
        <v>0</v>
      </c>
      <c r="G67" s="95"/>
      <c r="H67" s="84"/>
      <c r="I67" s="106"/>
      <c r="J67" s="95"/>
      <c r="K67" s="84"/>
      <c r="L67" s="106"/>
      <c r="M67" s="95"/>
    </row>
    <row r="68" spans="1:13" ht="15.9">
      <c r="A68" s="34"/>
      <c r="B68" s="89" t="s">
        <v>500</v>
      </c>
      <c r="C68" s="89" t="s">
        <v>426</v>
      </c>
      <c r="D68" s="89" t="s">
        <v>446</v>
      </c>
      <c r="E68" s="89" t="s">
        <v>501</v>
      </c>
      <c r="F68" s="94">
        <f t="shared" si="5"/>
        <v>0</v>
      </c>
      <c r="G68" s="95"/>
      <c r="H68" s="84"/>
      <c r="I68" s="106"/>
      <c r="J68" s="95"/>
      <c r="K68" s="84"/>
      <c r="L68" s="106"/>
      <c r="M68" s="95"/>
    </row>
    <row r="69" spans="1:13" ht="15.9">
      <c r="A69" s="34"/>
      <c r="B69" s="89" t="s">
        <v>502</v>
      </c>
      <c r="C69" s="89" t="s">
        <v>426</v>
      </c>
      <c r="D69" s="89" t="s">
        <v>446</v>
      </c>
      <c r="E69" s="89" t="s">
        <v>503</v>
      </c>
      <c r="F69" s="94">
        <f t="shared" si="5"/>
        <v>0</v>
      </c>
      <c r="G69" s="95"/>
      <c r="H69" s="84"/>
      <c r="I69" s="106"/>
      <c r="J69" s="95"/>
      <c r="K69" s="84"/>
      <c r="L69" s="106"/>
      <c r="M69" s="95"/>
    </row>
    <row r="70" spans="1:13" ht="15.9">
      <c r="A70" s="34"/>
      <c r="B70" s="89" t="s">
        <v>504</v>
      </c>
      <c r="C70" s="89" t="s">
        <v>426</v>
      </c>
      <c r="D70" s="89" t="s">
        <v>431</v>
      </c>
      <c r="E70" s="89" t="s">
        <v>372</v>
      </c>
      <c r="F70" s="94">
        <f t="shared" si="5"/>
        <v>0</v>
      </c>
      <c r="G70" s="95"/>
      <c r="H70" s="84"/>
      <c r="I70" s="106"/>
      <c r="J70" s="95"/>
      <c r="K70" s="84"/>
      <c r="L70" s="106"/>
      <c r="M70" s="95"/>
    </row>
    <row r="71" spans="1:13" ht="15.9">
      <c r="A71" s="34"/>
      <c r="B71" s="89" t="s">
        <v>505</v>
      </c>
      <c r="C71" s="89" t="s">
        <v>426</v>
      </c>
      <c r="D71" s="89" t="s">
        <v>431</v>
      </c>
      <c r="E71" s="89" t="s">
        <v>373</v>
      </c>
      <c r="F71" s="94">
        <f t="shared" si="5"/>
        <v>0</v>
      </c>
      <c r="G71" s="95"/>
      <c r="H71" s="84"/>
      <c r="I71" s="106"/>
      <c r="J71" s="95"/>
      <c r="K71" s="84"/>
      <c r="L71" s="106"/>
      <c r="M71" s="95"/>
    </row>
    <row r="72" spans="1:13" ht="15.9">
      <c r="A72" s="34"/>
      <c r="B72" s="89" t="s">
        <v>506</v>
      </c>
      <c r="C72" s="89" t="s">
        <v>426</v>
      </c>
      <c r="D72" s="89" t="s">
        <v>431</v>
      </c>
      <c r="E72" s="89" t="s">
        <v>374</v>
      </c>
      <c r="F72" s="94">
        <f t="shared" si="5"/>
        <v>0</v>
      </c>
      <c r="G72" s="95"/>
      <c r="H72" s="84"/>
      <c r="I72" s="106"/>
      <c r="J72" s="95"/>
      <c r="K72" s="84"/>
      <c r="L72" s="106"/>
      <c r="M72" s="95"/>
    </row>
    <row r="73" spans="1:13" ht="15.9">
      <c r="A73" s="34"/>
      <c r="B73" s="89" t="s">
        <v>507</v>
      </c>
      <c r="C73" s="89" t="s">
        <v>426</v>
      </c>
      <c r="D73" s="89" t="s">
        <v>431</v>
      </c>
      <c r="E73" s="89" t="s">
        <v>375</v>
      </c>
      <c r="F73" s="94">
        <f t="shared" si="5"/>
        <v>0</v>
      </c>
      <c r="G73" s="95"/>
      <c r="H73" s="84"/>
      <c r="I73" s="106"/>
      <c r="J73" s="95"/>
      <c r="K73" s="84"/>
      <c r="L73" s="106"/>
      <c r="M73" s="95"/>
    </row>
    <row r="74" spans="1:13" ht="15.9">
      <c r="A74" s="34"/>
      <c r="B74" s="89" t="s">
        <v>508</v>
      </c>
      <c r="C74" s="89" t="s">
        <v>426</v>
      </c>
      <c r="D74" s="89" t="s">
        <v>431</v>
      </c>
      <c r="E74" s="89" t="s">
        <v>376</v>
      </c>
      <c r="F74" s="94">
        <f t="shared" si="5"/>
        <v>0</v>
      </c>
      <c r="G74" s="95"/>
      <c r="H74" s="84"/>
      <c r="I74" s="106"/>
      <c r="J74" s="95"/>
      <c r="K74" s="84"/>
      <c r="L74" s="106"/>
      <c r="M74" s="95"/>
    </row>
    <row r="75" spans="1:13" ht="15.9">
      <c r="A75" s="34"/>
      <c r="B75" s="89" t="s">
        <v>509</v>
      </c>
      <c r="C75" s="89" t="s">
        <v>426</v>
      </c>
      <c r="D75" s="89" t="s">
        <v>431</v>
      </c>
      <c r="E75" s="89" t="s">
        <v>510</v>
      </c>
      <c r="F75" s="94">
        <f t="shared" si="5"/>
        <v>0</v>
      </c>
      <c r="G75" s="95"/>
      <c r="H75" s="84"/>
      <c r="I75" s="106"/>
      <c r="J75" s="95"/>
      <c r="K75" s="84"/>
      <c r="L75" s="106"/>
      <c r="M75" s="95"/>
    </row>
    <row r="76" spans="1:13" ht="15.9">
      <c r="A76" s="34"/>
      <c r="B76" s="89" t="s">
        <v>511</v>
      </c>
      <c r="C76" s="89" t="s">
        <v>426</v>
      </c>
      <c r="D76" s="89" t="s">
        <v>431</v>
      </c>
      <c r="E76" s="89" t="s">
        <v>378</v>
      </c>
      <c r="F76" s="94">
        <f t="shared" si="5"/>
        <v>0</v>
      </c>
      <c r="G76" s="95"/>
      <c r="H76" s="84"/>
      <c r="I76" s="106"/>
      <c r="J76" s="95"/>
      <c r="K76" s="84"/>
      <c r="L76" s="106"/>
      <c r="M76" s="95"/>
    </row>
    <row r="77" spans="1:13" ht="15.9">
      <c r="A77" s="34"/>
      <c r="B77" s="89" t="s">
        <v>512</v>
      </c>
      <c r="C77" s="89" t="s">
        <v>426</v>
      </c>
      <c r="D77" s="89" t="s">
        <v>431</v>
      </c>
      <c r="E77" s="89" t="s">
        <v>379</v>
      </c>
      <c r="F77" s="94">
        <f t="shared" si="5"/>
        <v>0</v>
      </c>
      <c r="G77" s="95"/>
      <c r="H77" s="84"/>
      <c r="I77" s="106"/>
      <c r="J77" s="95"/>
      <c r="K77" s="84"/>
      <c r="L77" s="106"/>
      <c r="M77" s="95"/>
    </row>
    <row r="78" spans="1:13" ht="15.9">
      <c r="A78" s="34"/>
      <c r="B78" s="89" t="s">
        <v>513</v>
      </c>
      <c r="C78" s="89" t="s">
        <v>426</v>
      </c>
      <c r="D78" s="89" t="s">
        <v>431</v>
      </c>
      <c r="E78" s="89" t="s">
        <v>380</v>
      </c>
      <c r="F78" s="94">
        <f t="shared" si="5"/>
        <v>0</v>
      </c>
      <c r="G78" s="95"/>
      <c r="H78" s="84"/>
      <c r="I78" s="106"/>
      <c r="J78" s="95"/>
      <c r="K78" s="84"/>
      <c r="L78" s="106"/>
      <c r="M78" s="95"/>
    </row>
    <row r="79" spans="1:13" ht="15.9">
      <c r="A79" s="34"/>
      <c r="B79" s="89" t="s">
        <v>514</v>
      </c>
      <c r="C79" s="89" t="s">
        <v>426</v>
      </c>
      <c r="D79" s="89" t="s">
        <v>431</v>
      </c>
      <c r="E79" s="89" t="s">
        <v>381</v>
      </c>
      <c r="F79" s="94">
        <f t="shared" si="5"/>
        <v>0</v>
      </c>
      <c r="G79" s="95"/>
      <c r="H79" s="84"/>
      <c r="I79" s="112"/>
      <c r="J79" s="95"/>
      <c r="K79" s="84"/>
      <c r="L79" s="112"/>
      <c r="M79" s="95"/>
    </row>
    <row r="80" spans="1:13" ht="15.9">
      <c r="A80" s="34"/>
      <c r="B80" s="89" t="s">
        <v>515</v>
      </c>
      <c r="C80" s="89" t="s">
        <v>426</v>
      </c>
      <c r="D80" s="89" t="s">
        <v>431</v>
      </c>
      <c r="E80" s="89" t="s">
        <v>516</v>
      </c>
      <c r="F80" s="94">
        <f t="shared" si="5"/>
        <v>0</v>
      </c>
      <c r="G80" s="95"/>
      <c r="H80" s="84"/>
      <c r="I80" s="106"/>
      <c r="J80" s="95"/>
      <c r="K80" s="84"/>
      <c r="L80" s="106"/>
      <c r="M80" s="95"/>
    </row>
    <row r="81" spans="1:13" ht="15.9">
      <c r="A81" s="34"/>
      <c r="B81" s="89" t="s">
        <v>517</v>
      </c>
      <c r="C81" s="89" t="s">
        <v>426</v>
      </c>
      <c r="D81" s="89" t="s">
        <v>446</v>
      </c>
      <c r="E81" s="89" t="s">
        <v>518</v>
      </c>
      <c r="F81" s="94">
        <f t="shared" si="5"/>
        <v>0</v>
      </c>
      <c r="G81" s="95"/>
      <c r="H81" s="84"/>
      <c r="I81" s="106"/>
      <c r="J81" s="95"/>
      <c r="K81" s="84"/>
      <c r="L81" s="106"/>
      <c r="M81" s="95"/>
    </row>
    <row r="82" spans="1:13" ht="15.9">
      <c r="A82" s="34"/>
      <c r="B82" s="89" t="s">
        <v>519</v>
      </c>
      <c r="C82" s="89" t="s">
        <v>426</v>
      </c>
      <c r="D82" s="89" t="s">
        <v>446</v>
      </c>
      <c r="E82" s="89" t="s">
        <v>520</v>
      </c>
      <c r="F82" s="94">
        <f t="shared" si="5"/>
        <v>0</v>
      </c>
      <c r="G82" s="95"/>
      <c r="H82" s="84"/>
      <c r="I82" s="106"/>
      <c r="J82" s="95"/>
      <c r="K82" s="84"/>
      <c r="L82" s="106"/>
      <c r="M82" s="95"/>
    </row>
    <row r="83" spans="1:13" ht="15.9">
      <c r="A83" s="34"/>
      <c r="B83" s="89" t="s">
        <v>521</v>
      </c>
      <c r="C83" s="89" t="s">
        <v>426</v>
      </c>
      <c r="D83" s="89" t="s">
        <v>431</v>
      </c>
      <c r="E83" s="89" t="s">
        <v>522</v>
      </c>
      <c r="F83" s="94">
        <f t="shared" si="5"/>
        <v>0</v>
      </c>
      <c r="G83" s="95"/>
      <c r="H83" s="84"/>
      <c r="I83" s="106"/>
      <c r="J83" s="95"/>
      <c r="K83" s="84"/>
      <c r="L83" s="106"/>
      <c r="M83" s="95"/>
    </row>
    <row r="84" spans="1:13" ht="15.9">
      <c r="A84" s="34"/>
      <c r="B84" s="89" t="s">
        <v>523</v>
      </c>
      <c r="C84" s="89" t="s">
        <v>426</v>
      </c>
      <c r="D84" s="89" t="s">
        <v>431</v>
      </c>
      <c r="E84" s="89" t="s">
        <v>382</v>
      </c>
      <c r="F84" s="94">
        <f t="shared" si="5"/>
        <v>0</v>
      </c>
      <c r="G84" s="95"/>
      <c r="H84" s="84"/>
      <c r="I84" s="106"/>
      <c r="J84" s="95"/>
      <c r="K84" s="84"/>
      <c r="L84" s="106"/>
      <c r="M84" s="95"/>
    </row>
    <row r="85" spans="1:13" ht="15.9">
      <c r="A85" s="34"/>
      <c r="B85" s="89" t="s">
        <v>524</v>
      </c>
      <c r="C85" s="89"/>
      <c r="D85" s="89"/>
      <c r="E85" s="89" t="s">
        <v>383</v>
      </c>
      <c r="F85" s="94">
        <f t="shared" si="5"/>
        <v>0</v>
      </c>
      <c r="G85" s="95"/>
      <c r="H85" s="84"/>
      <c r="I85" s="106"/>
      <c r="J85" s="95"/>
      <c r="K85" s="84"/>
      <c r="L85" s="106"/>
      <c r="M85" s="95"/>
    </row>
    <row r="86" spans="1:13" ht="15.9">
      <c r="A86" s="97"/>
      <c r="B86" s="98"/>
      <c r="C86" s="98"/>
      <c r="D86" s="98"/>
      <c r="E86" s="99" t="s">
        <v>525</v>
      </c>
      <c r="F86" s="100">
        <f>SUM(F66:F85)</f>
        <v>0</v>
      </c>
      <c r="G86" s="147"/>
      <c r="H86" s="102"/>
      <c r="I86" s="103">
        <f>SUM(I66:I85)</f>
        <v>0</v>
      </c>
      <c r="J86" s="147"/>
      <c r="K86" s="102"/>
      <c r="L86" s="103">
        <f>SUM(L66:L85)</f>
        <v>0</v>
      </c>
      <c r="M86" s="147"/>
    </row>
    <row r="87" spans="1:13" ht="15.9">
      <c r="A87" s="34"/>
      <c r="B87" s="89" t="s">
        <v>526</v>
      </c>
      <c r="C87" s="89" t="s">
        <v>426</v>
      </c>
      <c r="D87" s="89" t="s">
        <v>427</v>
      </c>
      <c r="E87" s="90" t="s">
        <v>527</v>
      </c>
      <c r="F87" s="91" t="s">
        <v>429</v>
      </c>
      <c r="G87" s="92"/>
      <c r="H87" s="84"/>
      <c r="I87" s="105" t="s">
        <v>429</v>
      </c>
      <c r="J87" s="92"/>
      <c r="K87" s="84"/>
      <c r="L87" s="105" t="s">
        <v>429</v>
      </c>
      <c r="M87" s="92"/>
    </row>
    <row r="88" spans="1:13" ht="15.9">
      <c r="A88" s="34"/>
      <c r="B88" s="89" t="s">
        <v>528</v>
      </c>
      <c r="C88" s="89" t="s">
        <v>426</v>
      </c>
      <c r="D88" s="89" t="s">
        <v>431</v>
      </c>
      <c r="E88" s="89" t="s">
        <v>529</v>
      </c>
      <c r="F88" s="94">
        <f t="shared" ref="F88:F103" si="6">I88+L88</f>
        <v>0</v>
      </c>
      <c r="G88" s="95"/>
      <c r="H88" s="84"/>
      <c r="I88" s="106"/>
      <c r="J88" s="95"/>
      <c r="K88" s="84"/>
      <c r="L88" s="106"/>
      <c r="M88" s="95"/>
    </row>
    <row r="89" spans="1:13" ht="15.9">
      <c r="A89" s="34"/>
      <c r="B89" s="89" t="s">
        <v>530</v>
      </c>
      <c r="C89" s="89" t="s">
        <v>426</v>
      </c>
      <c r="D89" s="89" t="s">
        <v>431</v>
      </c>
      <c r="E89" s="89" t="s">
        <v>531</v>
      </c>
      <c r="F89" s="94">
        <f t="shared" si="6"/>
        <v>0</v>
      </c>
      <c r="G89" s="95"/>
      <c r="H89" s="84"/>
      <c r="I89" s="106"/>
      <c r="J89" s="95"/>
      <c r="K89" s="84"/>
      <c r="L89" s="106"/>
      <c r="M89" s="95"/>
    </row>
    <row r="90" spans="1:13" ht="15.9">
      <c r="A90" s="34"/>
      <c r="B90" s="89" t="s">
        <v>532</v>
      </c>
      <c r="C90" s="89" t="s">
        <v>426</v>
      </c>
      <c r="D90" s="89" t="s">
        <v>431</v>
      </c>
      <c r="E90" s="89" t="s">
        <v>533</v>
      </c>
      <c r="F90" s="94">
        <f t="shared" si="6"/>
        <v>0</v>
      </c>
      <c r="G90" s="95"/>
      <c r="H90" s="84"/>
      <c r="I90" s="106"/>
      <c r="J90" s="95"/>
      <c r="K90" s="84"/>
      <c r="L90" s="106"/>
      <c r="M90" s="95"/>
    </row>
    <row r="91" spans="1:13" ht="15.9">
      <c r="A91" s="34"/>
      <c r="B91" s="89" t="s">
        <v>534</v>
      </c>
      <c r="C91" s="89" t="s">
        <v>426</v>
      </c>
      <c r="D91" s="89" t="s">
        <v>431</v>
      </c>
      <c r="E91" s="89" t="s">
        <v>535</v>
      </c>
      <c r="F91" s="94">
        <f t="shared" si="6"/>
        <v>0</v>
      </c>
      <c r="G91" s="95"/>
      <c r="H91" s="84"/>
      <c r="I91" s="106"/>
      <c r="J91" s="95"/>
      <c r="K91" s="84"/>
      <c r="L91" s="106"/>
      <c r="M91" s="95"/>
    </row>
    <row r="92" spans="1:13" ht="15.9">
      <c r="A92" s="34"/>
      <c r="B92" s="89" t="s">
        <v>536</v>
      </c>
      <c r="C92" s="89" t="s">
        <v>426</v>
      </c>
      <c r="D92" s="89" t="s">
        <v>431</v>
      </c>
      <c r="E92" s="89" t="s">
        <v>385</v>
      </c>
      <c r="F92" s="94">
        <f t="shared" si="6"/>
        <v>0</v>
      </c>
      <c r="G92" s="95"/>
      <c r="H92" s="84"/>
      <c r="I92" s="106"/>
      <c r="J92" s="95"/>
      <c r="K92" s="84"/>
      <c r="L92" s="106"/>
      <c r="M92" s="95"/>
    </row>
    <row r="93" spans="1:13" ht="15.9">
      <c r="A93" s="34"/>
      <c r="B93" s="89" t="s">
        <v>537</v>
      </c>
      <c r="C93" s="89" t="s">
        <v>426</v>
      </c>
      <c r="D93" s="89" t="s">
        <v>431</v>
      </c>
      <c r="E93" s="89" t="s">
        <v>386</v>
      </c>
      <c r="F93" s="94">
        <f t="shared" si="6"/>
        <v>0</v>
      </c>
      <c r="G93" s="95"/>
      <c r="H93" s="84"/>
      <c r="I93" s="106"/>
      <c r="J93" s="95"/>
      <c r="K93" s="84"/>
      <c r="L93" s="106"/>
      <c r="M93" s="95"/>
    </row>
    <row r="94" spans="1:13" ht="15.9">
      <c r="A94" s="34"/>
      <c r="B94" s="89" t="s">
        <v>538</v>
      </c>
      <c r="C94" s="89" t="s">
        <v>426</v>
      </c>
      <c r="D94" s="89" t="s">
        <v>431</v>
      </c>
      <c r="E94" s="89" t="s">
        <v>387</v>
      </c>
      <c r="F94" s="94">
        <f t="shared" si="6"/>
        <v>0</v>
      </c>
      <c r="G94" s="95"/>
      <c r="H94" s="84"/>
      <c r="I94" s="106"/>
      <c r="J94" s="95"/>
      <c r="K94" s="84"/>
      <c r="L94" s="106"/>
      <c r="M94" s="95"/>
    </row>
    <row r="95" spans="1:13" ht="15.9">
      <c r="A95" s="34"/>
      <c r="B95" s="89" t="s">
        <v>539</v>
      </c>
      <c r="C95" s="89" t="s">
        <v>426</v>
      </c>
      <c r="D95" s="89" t="s">
        <v>431</v>
      </c>
      <c r="E95" s="89" t="s">
        <v>540</v>
      </c>
      <c r="F95" s="94">
        <f t="shared" si="6"/>
        <v>0</v>
      </c>
      <c r="G95" s="95"/>
      <c r="H95" s="84"/>
      <c r="I95" s="106"/>
      <c r="J95" s="95"/>
      <c r="K95" s="84"/>
      <c r="L95" s="106"/>
      <c r="M95" s="95"/>
    </row>
    <row r="96" spans="1:13" ht="15.9">
      <c r="A96" s="34"/>
      <c r="B96" s="89" t="s">
        <v>541</v>
      </c>
      <c r="C96" s="89" t="s">
        <v>426</v>
      </c>
      <c r="D96" s="89" t="s">
        <v>431</v>
      </c>
      <c r="E96" s="89" t="s">
        <v>542</v>
      </c>
      <c r="F96" s="94">
        <f t="shared" si="6"/>
        <v>0</v>
      </c>
      <c r="G96" s="95"/>
      <c r="H96" s="84"/>
      <c r="I96" s="106"/>
      <c r="J96" s="95"/>
      <c r="K96" s="84"/>
      <c r="L96" s="106"/>
      <c r="M96" s="95"/>
    </row>
    <row r="97" spans="1:13" ht="15.9">
      <c r="A97" s="34"/>
      <c r="B97" s="89" t="s">
        <v>543</v>
      </c>
      <c r="C97" s="89" t="s">
        <v>426</v>
      </c>
      <c r="D97" s="89" t="s">
        <v>431</v>
      </c>
      <c r="E97" s="89" t="s">
        <v>544</v>
      </c>
      <c r="F97" s="94">
        <f t="shared" si="6"/>
        <v>0</v>
      </c>
      <c r="G97" s="95"/>
      <c r="H97" s="84"/>
      <c r="I97" s="106"/>
      <c r="J97" s="95"/>
      <c r="K97" s="84"/>
      <c r="L97" s="106"/>
      <c r="M97" s="95"/>
    </row>
    <row r="98" spans="1:13" ht="15.9">
      <c r="A98" s="34"/>
      <c r="B98" s="89" t="s">
        <v>545</v>
      </c>
      <c r="C98" s="89" t="s">
        <v>426</v>
      </c>
      <c r="D98" s="89" t="s">
        <v>431</v>
      </c>
      <c r="E98" s="89" t="s">
        <v>546</v>
      </c>
      <c r="F98" s="94">
        <f t="shared" si="6"/>
        <v>0</v>
      </c>
      <c r="G98" s="95"/>
      <c r="H98" s="84"/>
      <c r="I98" s="106"/>
      <c r="J98" s="95"/>
      <c r="K98" s="84"/>
      <c r="L98" s="106"/>
      <c r="M98" s="95"/>
    </row>
    <row r="99" spans="1:13" ht="15.9">
      <c r="A99" s="34"/>
      <c r="B99" s="89" t="s">
        <v>547</v>
      </c>
      <c r="C99" s="89" t="s">
        <v>426</v>
      </c>
      <c r="D99" s="89" t="s">
        <v>431</v>
      </c>
      <c r="E99" s="89" t="s">
        <v>548</v>
      </c>
      <c r="F99" s="94">
        <f t="shared" si="6"/>
        <v>0</v>
      </c>
      <c r="G99" s="95"/>
      <c r="H99" s="84"/>
      <c r="I99" s="106"/>
      <c r="J99" s="95"/>
      <c r="K99" s="84"/>
      <c r="L99" s="106"/>
      <c r="M99" s="95"/>
    </row>
    <row r="100" spans="1:13" ht="15.9">
      <c r="A100" s="34"/>
      <c r="B100" s="89" t="s">
        <v>549</v>
      </c>
      <c r="C100" s="89" t="s">
        <v>426</v>
      </c>
      <c r="D100" s="89" t="s">
        <v>431</v>
      </c>
      <c r="E100" s="89" t="s">
        <v>550</v>
      </c>
      <c r="F100" s="94">
        <f t="shared" si="6"/>
        <v>0</v>
      </c>
      <c r="G100" s="95"/>
      <c r="H100" s="84"/>
      <c r="I100" s="106"/>
      <c r="J100" s="95"/>
      <c r="K100" s="84"/>
      <c r="L100" s="106"/>
      <c r="M100" s="95"/>
    </row>
    <row r="101" spans="1:13" ht="15.9">
      <c r="A101" s="34"/>
      <c r="B101" s="89" t="s">
        <v>551</v>
      </c>
      <c r="C101" s="89" t="s">
        <v>426</v>
      </c>
      <c r="D101" s="89" t="s">
        <v>431</v>
      </c>
      <c r="E101" s="89" t="s">
        <v>552</v>
      </c>
      <c r="F101" s="94">
        <f t="shared" si="6"/>
        <v>0</v>
      </c>
      <c r="G101" s="95"/>
      <c r="H101" s="84"/>
      <c r="I101" s="106"/>
      <c r="J101" s="95"/>
      <c r="K101" s="84"/>
      <c r="L101" s="106"/>
      <c r="M101" s="95"/>
    </row>
    <row r="102" spans="1:13" ht="15.9">
      <c r="A102" s="34"/>
      <c r="B102" s="89" t="s">
        <v>553</v>
      </c>
      <c r="C102" s="89" t="s">
        <v>426</v>
      </c>
      <c r="D102" s="89" t="s">
        <v>431</v>
      </c>
      <c r="E102" s="89" t="s">
        <v>554</v>
      </c>
      <c r="F102" s="94">
        <f t="shared" si="6"/>
        <v>0</v>
      </c>
      <c r="G102" s="95"/>
      <c r="H102" s="84"/>
      <c r="I102" s="106"/>
      <c r="J102" s="95"/>
      <c r="K102" s="84"/>
      <c r="L102" s="106"/>
      <c r="M102" s="95"/>
    </row>
    <row r="103" spans="1:13" ht="15.9">
      <c r="A103" s="34"/>
      <c r="B103" s="89" t="s">
        <v>555</v>
      </c>
      <c r="C103" s="89"/>
      <c r="D103" s="89"/>
      <c r="E103" s="89" t="s">
        <v>389</v>
      </c>
      <c r="F103" s="94">
        <f t="shared" si="6"/>
        <v>0</v>
      </c>
      <c r="G103" s="95"/>
      <c r="H103" s="84"/>
      <c r="I103" s="106"/>
      <c r="J103" s="95"/>
      <c r="K103" s="84"/>
      <c r="L103" s="106"/>
      <c r="M103" s="95"/>
    </row>
    <row r="104" spans="1:13" ht="15.9">
      <c r="A104" s="97"/>
      <c r="B104" s="98"/>
      <c r="C104" s="98"/>
      <c r="D104" s="98"/>
      <c r="E104" s="108" t="s">
        <v>556</v>
      </c>
      <c r="F104" s="100">
        <f>SUM(F88:F103)</f>
        <v>0</v>
      </c>
      <c r="G104" s="147"/>
      <c r="H104" s="102"/>
      <c r="I104" s="103">
        <f>SUM(I88:I103)</f>
        <v>0</v>
      </c>
      <c r="J104" s="147"/>
      <c r="K104" s="102"/>
      <c r="L104" s="103">
        <f>SUM(L88:L103)</f>
        <v>0</v>
      </c>
      <c r="M104" s="147"/>
    </row>
    <row r="105" spans="1:13" ht="15.9">
      <c r="A105" s="34"/>
      <c r="B105" s="89" t="s">
        <v>557</v>
      </c>
      <c r="C105" s="89" t="s">
        <v>426</v>
      </c>
      <c r="D105" s="89" t="s">
        <v>427</v>
      </c>
      <c r="E105" s="90" t="s">
        <v>558</v>
      </c>
      <c r="F105" s="91" t="s">
        <v>429</v>
      </c>
      <c r="G105" s="92"/>
      <c r="H105" s="84"/>
      <c r="I105" s="105" t="s">
        <v>429</v>
      </c>
      <c r="J105" s="92"/>
      <c r="K105" s="84"/>
      <c r="L105" s="105" t="s">
        <v>429</v>
      </c>
      <c r="M105" s="92"/>
    </row>
    <row r="106" spans="1:13" ht="15.9">
      <c r="A106" s="34"/>
      <c r="B106" s="89" t="s">
        <v>559</v>
      </c>
      <c r="C106" s="89" t="s">
        <v>426</v>
      </c>
      <c r="D106" s="89" t="s">
        <v>431</v>
      </c>
      <c r="E106" s="89" t="s">
        <v>391</v>
      </c>
      <c r="F106" s="94">
        <f t="shared" ref="F106:F109" si="7">I106+L106</f>
        <v>0</v>
      </c>
      <c r="G106" s="95"/>
      <c r="H106" s="84"/>
      <c r="I106" s="106"/>
      <c r="J106" s="95"/>
      <c r="K106" s="84"/>
      <c r="L106" s="106"/>
      <c r="M106" s="95"/>
    </row>
    <row r="107" spans="1:13" ht="15.9">
      <c r="A107" s="34"/>
      <c r="B107" s="89" t="s">
        <v>560</v>
      </c>
      <c r="C107" s="89"/>
      <c r="D107" s="89"/>
      <c r="E107" s="89" t="s">
        <v>561</v>
      </c>
      <c r="F107" s="94">
        <f t="shared" si="7"/>
        <v>0</v>
      </c>
      <c r="G107" s="95"/>
      <c r="H107" s="84"/>
      <c r="I107" s="106"/>
      <c r="J107" s="95"/>
      <c r="K107" s="84"/>
      <c r="L107" s="106"/>
      <c r="M107" s="95"/>
    </row>
    <row r="108" spans="1:13" ht="15.9">
      <c r="A108" s="34"/>
      <c r="B108" s="89" t="s">
        <v>562</v>
      </c>
      <c r="C108" s="89" t="s">
        <v>426</v>
      </c>
      <c r="D108" s="89" t="s">
        <v>431</v>
      </c>
      <c r="E108" s="89" t="s">
        <v>563</v>
      </c>
      <c r="F108" s="94">
        <f t="shared" si="7"/>
        <v>0</v>
      </c>
      <c r="G108" s="95"/>
      <c r="H108" s="84"/>
      <c r="I108" s="106"/>
      <c r="J108" s="95"/>
      <c r="K108" s="84"/>
      <c r="L108" s="106"/>
      <c r="M108" s="95"/>
    </row>
    <row r="109" spans="1:13" ht="15.9">
      <c r="A109" s="34"/>
      <c r="B109" s="89" t="s">
        <v>564</v>
      </c>
      <c r="C109" s="89" t="s">
        <v>426</v>
      </c>
      <c r="D109" s="89" t="s">
        <v>431</v>
      </c>
      <c r="E109" s="89" t="s">
        <v>565</v>
      </c>
      <c r="F109" s="94">
        <f t="shared" si="7"/>
        <v>0</v>
      </c>
      <c r="G109" s="107"/>
      <c r="H109" s="84"/>
      <c r="I109" s="106"/>
      <c r="J109" s="107"/>
      <c r="K109" s="84"/>
      <c r="L109" s="106"/>
      <c r="M109" s="107"/>
    </row>
    <row r="110" spans="1:13" ht="15.9">
      <c r="A110" s="97"/>
      <c r="B110" s="98"/>
      <c r="C110" s="98"/>
      <c r="D110" s="98"/>
      <c r="E110" s="108" t="s">
        <v>566</v>
      </c>
      <c r="F110" s="100">
        <f>SUM(F106:F109)</f>
        <v>0</v>
      </c>
      <c r="G110" s="147"/>
      <c r="H110" s="102"/>
      <c r="I110" s="103">
        <f>SUM(I106:I109)</f>
        <v>0</v>
      </c>
      <c r="J110" s="147"/>
      <c r="K110" s="102"/>
      <c r="L110" s="103">
        <f>SUM(L106:L109)</f>
        <v>0</v>
      </c>
      <c r="M110" s="147"/>
    </row>
    <row r="111" spans="1:13" ht="15.9">
      <c r="A111" s="34"/>
      <c r="B111" s="89" t="s">
        <v>567</v>
      </c>
      <c r="C111" s="89" t="s">
        <v>426</v>
      </c>
      <c r="D111" s="89" t="s">
        <v>427</v>
      </c>
      <c r="E111" s="90" t="s">
        <v>568</v>
      </c>
      <c r="F111" s="91" t="s">
        <v>429</v>
      </c>
      <c r="G111" s="92"/>
      <c r="H111" s="84"/>
      <c r="I111" s="105" t="s">
        <v>429</v>
      </c>
      <c r="J111" s="92"/>
      <c r="K111" s="84"/>
      <c r="L111" s="105" t="s">
        <v>429</v>
      </c>
      <c r="M111" s="92"/>
    </row>
    <row r="112" spans="1:13" ht="15.9">
      <c r="A112" s="34"/>
      <c r="B112" s="89" t="s">
        <v>569</v>
      </c>
      <c r="C112" s="89" t="s">
        <v>426</v>
      </c>
      <c r="D112" s="89" t="s">
        <v>431</v>
      </c>
      <c r="E112" s="89" t="s">
        <v>570</v>
      </c>
      <c r="F112" s="94">
        <f t="shared" ref="F112:F129" si="8">I112+L112</f>
        <v>0</v>
      </c>
      <c r="G112" s="95"/>
      <c r="H112" s="84"/>
      <c r="I112" s="106"/>
      <c r="J112" s="95"/>
      <c r="K112" s="84"/>
      <c r="L112" s="106"/>
      <c r="M112" s="95"/>
    </row>
    <row r="113" spans="1:13" ht="15.9">
      <c r="A113" s="34"/>
      <c r="B113" s="89" t="s">
        <v>571</v>
      </c>
      <c r="C113" s="89" t="s">
        <v>426</v>
      </c>
      <c r="D113" s="89" t="s">
        <v>446</v>
      </c>
      <c r="E113" s="89" t="s">
        <v>393</v>
      </c>
      <c r="F113" s="94">
        <f t="shared" si="8"/>
        <v>0</v>
      </c>
      <c r="G113" s="95"/>
      <c r="H113" s="84"/>
      <c r="I113" s="106"/>
      <c r="J113" s="95"/>
      <c r="K113" s="84"/>
      <c r="L113" s="106"/>
      <c r="M113" s="95"/>
    </row>
    <row r="114" spans="1:13" ht="15.9">
      <c r="A114" s="34"/>
      <c r="B114" s="89" t="s">
        <v>572</v>
      </c>
      <c r="C114" s="89" t="s">
        <v>426</v>
      </c>
      <c r="D114" s="89" t="s">
        <v>446</v>
      </c>
      <c r="E114" s="89" t="s">
        <v>573</v>
      </c>
      <c r="F114" s="94">
        <f t="shared" si="8"/>
        <v>0</v>
      </c>
      <c r="G114" s="95"/>
      <c r="H114" s="84"/>
      <c r="I114" s="106"/>
      <c r="J114" s="95"/>
      <c r="K114" s="84"/>
      <c r="L114" s="106"/>
      <c r="M114" s="95"/>
    </row>
    <row r="115" spans="1:13" ht="15.9">
      <c r="A115" s="34"/>
      <c r="B115" s="111" t="s">
        <v>574</v>
      </c>
      <c r="C115" s="111" t="s">
        <v>426</v>
      </c>
      <c r="D115" s="111" t="s">
        <v>446</v>
      </c>
      <c r="E115" s="111" t="s">
        <v>575</v>
      </c>
      <c r="F115" s="94">
        <f t="shared" si="8"/>
        <v>0</v>
      </c>
      <c r="G115" s="95"/>
      <c r="H115" s="84"/>
      <c r="I115" s="112"/>
      <c r="J115" s="95"/>
      <c r="K115" s="84"/>
      <c r="L115" s="112"/>
      <c r="M115" s="95"/>
    </row>
    <row r="116" spans="1:13" ht="15.9">
      <c r="A116" s="34"/>
      <c r="B116" s="89" t="s">
        <v>576</v>
      </c>
      <c r="C116" s="89" t="s">
        <v>426</v>
      </c>
      <c r="D116" s="89" t="s">
        <v>446</v>
      </c>
      <c r="E116" s="89" t="s">
        <v>577</v>
      </c>
      <c r="F116" s="94">
        <f t="shared" si="8"/>
        <v>0</v>
      </c>
      <c r="G116" s="95"/>
      <c r="H116" s="84"/>
      <c r="I116" s="106"/>
      <c r="J116" s="95"/>
      <c r="K116" s="84"/>
      <c r="L116" s="106"/>
      <c r="M116" s="95"/>
    </row>
    <row r="117" spans="1:13" ht="15.9">
      <c r="A117" s="34"/>
      <c r="B117" s="89" t="s">
        <v>578</v>
      </c>
      <c r="C117" s="89" t="s">
        <v>426</v>
      </c>
      <c r="D117" s="89" t="s">
        <v>431</v>
      </c>
      <c r="E117" s="89" t="s">
        <v>579</v>
      </c>
      <c r="F117" s="94">
        <f t="shared" si="8"/>
        <v>0</v>
      </c>
      <c r="G117" s="95"/>
      <c r="H117" s="84"/>
      <c r="I117" s="106"/>
      <c r="J117" s="95"/>
      <c r="K117" s="84"/>
      <c r="L117" s="106"/>
      <c r="M117" s="95"/>
    </row>
    <row r="118" spans="1:13" ht="15.9">
      <c r="A118" s="34"/>
      <c r="B118" s="89" t="s">
        <v>580</v>
      </c>
      <c r="C118" s="89"/>
      <c r="D118" s="89"/>
      <c r="E118" s="89" t="s">
        <v>581</v>
      </c>
      <c r="F118" s="94">
        <f t="shared" si="8"/>
        <v>0</v>
      </c>
      <c r="G118" s="95"/>
      <c r="H118" s="84"/>
      <c r="I118" s="106"/>
      <c r="J118" s="95"/>
      <c r="K118" s="84"/>
      <c r="L118" s="106"/>
      <c r="M118" s="95"/>
    </row>
    <row r="119" spans="1:13" ht="15.9">
      <c r="A119" s="34"/>
      <c r="B119" s="89" t="s">
        <v>582</v>
      </c>
      <c r="C119" s="89" t="s">
        <v>426</v>
      </c>
      <c r="D119" s="89" t="s">
        <v>431</v>
      </c>
      <c r="E119" s="89" t="s">
        <v>583</v>
      </c>
      <c r="F119" s="94">
        <f t="shared" si="8"/>
        <v>0</v>
      </c>
      <c r="G119" s="95"/>
      <c r="H119" s="84"/>
      <c r="I119" s="106"/>
      <c r="J119" s="95"/>
      <c r="K119" s="84"/>
      <c r="L119" s="106"/>
      <c r="M119" s="95"/>
    </row>
    <row r="120" spans="1:13" ht="15.9">
      <c r="A120" s="34"/>
      <c r="B120" s="89" t="s">
        <v>584</v>
      </c>
      <c r="C120" s="89" t="s">
        <v>426</v>
      </c>
      <c r="D120" s="89" t="s">
        <v>431</v>
      </c>
      <c r="E120" s="89" t="s">
        <v>585</v>
      </c>
      <c r="F120" s="94">
        <f t="shared" si="8"/>
        <v>0</v>
      </c>
      <c r="G120" s="95"/>
      <c r="H120" s="84"/>
      <c r="I120" s="106"/>
      <c r="J120" s="95"/>
      <c r="K120" s="84"/>
      <c r="L120" s="106"/>
      <c r="M120" s="95"/>
    </row>
    <row r="121" spans="1:13" ht="15.9">
      <c r="A121" s="34"/>
      <c r="B121" s="89" t="s">
        <v>586</v>
      </c>
      <c r="C121" s="89" t="s">
        <v>426</v>
      </c>
      <c r="D121" s="89" t="s">
        <v>431</v>
      </c>
      <c r="E121" s="89" t="s">
        <v>587</v>
      </c>
      <c r="F121" s="94">
        <f t="shared" si="8"/>
        <v>0</v>
      </c>
      <c r="G121" s="95"/>
      <c r="H121" s="84"/>
      <c r="I121" s="106"/>
      <c r="J121" s="95"/>
      <c r="K121" s="84"/>
      <c r="L121" s="106"/>
      <c r="M121" s="95"/>
    </row>
    <row r="122" spans="1:13" ht="15.9">
      <c r="A122" s="34"/>
      <c r="B122" s="89" t="s">
        <v>588</v>
      </c>
      <c r="C122" s="89" t="s">
        <v>426</v>
      </c>
      <c r="D122" s="89" t="s">
        <v>431</v>
      </c>
      <c r="E122" s="89" t="s">
        <v>589</v>
      </c>
      <c r="F122" s="94">
        <f t="shared" si="8"/>
        <v>0</v>
      </c>
      <c r="G122" s="95"/>
      <c r="H122" s="84"/>
      <c r="I122" s="106"/>
      <c r="J122" s="95"/>
      <c r="K122" s="84"/>
      <c r="L122" s="106"/>
      <c r="M122" s="95"/>
    </row>
    <row r="123" spans="1:13" ht="15.9">
      <c r="A123" s="34"/>
      <c r="B123" s="89" t="s">
        <v>590</v>
      </c>
      <c r="C123" s="89" t="s">
        <v>426</v>
      </c>
      <c r="D123" s="89" t="s">
        <v>431</v>
      </c>
      <c r="E123" s="89" t="s">
        <v>591</v>
      </c>
      <c r="F123" s="94">
        <f t="shared" si="8"/>
        <v>0</v>
      </c>
      <c r="G123" s="95"/>
      <c r="H123" s="84"/>
      <c r="I123" s="106"/>
      <c r="J123" s="95"/>
      <c r="K123" s="84"/>
      <c r="L123" s="106"/>
      <c r="M123" s="95"/>
    </row>
    <row r="124" spans="1:13" ht="15.9">
      <c r="A124" s="34"/>
      <c r="B124" s="89" t="s">
        <v>592</v>
      </c>
      <c r="C124" s="89" t="s">
        <v>426</v>
      </c>
      <c r="D124" s="89" t="s">
        <v>431</v>
      </c>
      <c r="E124" s="89" t="s">
        <v>593</v>
      </c>
      <c r="F124" s="94">
        <f t="shared" si="8"/>
        <v>0</v>
      </c>
      <c r="G124" s="95"/>
      <c r="H124" s="84"/>
      <c r="I124" s="106"/>
      <c r="J124" s="95"/>
      <c r="K124" s="84"/>
      <c r="L124" s="106"/>
      <c r="M124" s="95"/>
    </row>
    <row r="125" spans="1:13" ht="15.9">
      <c r="A125" s="34"/>
      <c r="B125" s="89" t="s">
        <v>594</v>
      </c>
      <c r="C125" s="89" t="s">
        <v>426</v>
      </c>
      <c r="D125" s="89" t="s">
        <v>431</v>
      </c>
      <c r="E125" s="89" t="s">
        <v>595</v>
      </c>
      <c r="F125" s="94">
        <f t="shared" si="8"/>
        <v>0</v>
      </c>
      <c r="G125" s="95"/>
      <c r="H125" s="84"/>
      <c r="I125" s="106"/>
      <c r="J125" s="95"/>
      <c r="K125" s="84"/>
      <c r="L125" s="106"/>
      <c r="M125" s="95"/>
    </row>
    <row r="126" spans="1:13" ht="15.9">
      <c r="A126" s="34"/>
      <c r="B126" s="89" t="s">
        <v>596</v>
      </c>
      <c r="C126" s="89" t="s">
        <v>426</v>
      </c>
      <c r="D126" s="89" t="s">
        <v>431</v>
      </c>
      <c r="E126" s="89" t="s">
        <v>597</v>
      </c>
      <c r="F126" s="94">
        <f t="shared" si="8"/>
        <v>0</v>
      </c>
      <c r="G126" s="95"/>
      <c r="H126" s="84"/>
      <c r="I126" s="106"/>
      <c r="J126" s="95"/>
      <c r="K126" s="84"/>
      <c r="L126" s="106"/>
      <c r="M126" s="95"/>
    </row>
    <row r="127" spans="1:13" ht="15.9">
      <c r="A127" s="34"/>
      <c r="B127" s="89" t="s">
        <v>598</v>
      </c>
      <c r="C127" s="89" t="s">
        <v>426</v>
      </c>
      <c r="D127" s="89" t="s">
        <v>431</v>
      </c>
      <c r="E127" s="89" t="s">
        <v>599</v>
      </c>
      <c r="F127" s="94">
        <f t="shared" si="8"/>
        <v>0</v>
      </c>
      <c r="G127" s="95"/>
      <c r="H127" s="84"/>
      <c r="I127" s="106"/>
      <c r="J127" s="95"/>
      <c r="K127" s="84"/>
      <c r="L127" s="106"/>
      <c r="M127" s="95"/>
    </row>
    <row r="128" spans="1:13" ht="15.9">
      <c r="A128" s="34"/>
      <c r="B128" s="89" t="s">
        <v>600</v>
      </c>
      <c r="C128" s="89"/>
      <c r="D128" s="89"/>
      <c r="E128" s="89" t="s">
        <v>601</v>
      </c>
      <c r="F128" s="94">
        <f t="shared" si="8"/>
        <v>0</v>
      </c>
      <c r="G128" s="95"/>
      <c r="H128" s="84"/>
      <c r="I128" s="106"/>
      <c r="J128" s="95"/>
      <c r="K128" s="84"/>
      <c r="L128" s="106"/>
      <c r="M128" s="95"/>
    </row>
    <row r="129" spans="1:13" ht="15.9">
      <c r="A129" s="34"/>
      <c r="B129" s="89" t="s">
        <v>602</v>
      </c>
      <c r="C129" s="89"/>
      <c r="D129" s="89"/>
      <c r="E129" s="89" t="s">
        <v>603</v>
      </c>
      <c r="F129" s="94">
        <f t="shared" si="8"/>
        <v>0</v>
      </c>
      <c r="G129" s="107"/>
      <c r="H129" s="84"/>
      <c r="I129" s="106"/>
      <c r="J129" s="107"/>
      <c r="K129" s="84"/>
      <c r="L129" s="106"/>
      <c r="M129" s="107"/>
    </row>
    <row r="130" spans="1:13" ht="15.9">
      <c r="A130" s="97"/>
      <c r="B130" s="98"/>
      <c r="C130" s="98"/>
      <c r="D130" s="98"/>
      <c r="E130" s="108" t="s">
        <v>604</v>
      </c>
      <c r="F130" s="100">
        <f>SUM(F112:F129)</f>
        <v>0</v>
      </c>
      <c r="G130" s="147"/>
      <c r="H130" s="102"/>
      <c r="I130" s="103">
        <f>SUM(I112:I129)</f>
        <v>0</v>
      </c>
      <c r="J130" s="147"/>
      <c r="K130" s="102"/>
      <c r="L130" s="103">
        <f>SUM(L112:L129)</f>
        <v>0</v>
      </c>
      <c r="M130" s="147"/>
    </row>
    <row r="131" spans="1:13" ht="15.9">
      <c r="A131" s="34"/>
      <c r="B131" s="89" t="s">
        <v>605</v>
      </c>
      <c r="C131" s="89" t="s">
        <v>426</v>
      </c>
      <c r="D131" s="89" t="s">
        <v>427</v>
      </c>
      <c r="E131" s="90" t="s">
        <v>606</v>
      </c>
      <c r="F131" s="91" t="s">
        <v>429</v>
      </c>
      <c r="G131" s="92"/>
      <c r="H131" s="84"/>
      <c r="I131" s="105" t="s">
        <v>429</v>
      </c>
      <c r="J131" s="92"/>
      <c r="K131" s="84"/>
      <c r="L131" s="105" t="s">
        <v>429</v>
      </c>
      <c r="M131" s="92"/>
    </row>
    <row r="132" spans="1:13" ht="15.9">
      <c r="A132" s="34"/>
      <c r="B132" s="89" t="s">
        <v>607</v>
      </c>
      <c r="C132" s="89" t="s">
        <v>426</v>
      </c>
      <c r="D132" s="89" t="s">
        <v>431</v>
      </c>
      <c r="E132" s="89" t="s">
        <v>608</v>
      </c>
      <c r="F132" s="94">
        <f t="shared" ref="F132:F139" si="9">I132+L132</f>
        <v>0</v>
      </c>
      <c r="G132" s="95"/>
      <c r="H132" s="84"/>
      <c r="I132" s="106"/>
      <c r="J132" s="95"/>
      <c r="K132" s="84"/>
      <c r="L132" s="106"/>
      <c r="M132" s="95"/>
    </row>
    <row r="133" spans="1:13" ht="15.9">
      <c r="A133" s="34"/>
      <c r="B133" s="89" t="s">
        <v>609</v>
      </c>
      <c r="C133" s="89" t="s">
        <v>426</v>
      </c>
      <c r="D133" s="89" t="s">
        <v>431</v>
      </c>
      <c r="E133" s="89" t="s">
        <v>610</v>
      </c>
      <c r="F133" s="94">
        <f t="shared" si="9"/>
        <v>0</v>
      </c>
      <c r="G133" s="95"/>
      <c r="H133" s="84"/>
      <c r="I133" s="106"/>
      <c r="J133" s="95"/>
      <c r="K133" s="84"/>
      <c r="L133" s="106"/>
      <c r="M133" s="95"/>
    </row>
    <row r="134" spans="1:13" ht="15.9">
      <c r="A134" s="34"/>
      <c r="B134" s="89" t="s">
        <v>611</v>
      </c>
      <c r="C134" s="89" t="s">
        <v>426</v>
      </c>
      <c r="D134" s="89" t="s">
        <v>431</v>
      </c>
      <c r="E134" s="89" t="s">
        <v>612</v>
      </c>
      <c r="F134" s="94">
        <f t="shared" si="9"/>
        <v>0</v>
      </c>
      <c r="G134" s="95"/>
      <c r="H134" s="84"/>
      <c r="I134" s="106"/>
      <c r="J134" s="95"/>
      <c r="K134" s="84"/>
      <c r="L134" s="106"/>
      <c r="M134" s="95"/>
    </row>
    <row r="135" spans="1:13" ht="15.9">
      <c r="A135" s="34"/>
      <c r="B135" s="89" t="s">
        <v>613</v>
      </c>
      <c r="C135" s="89" t="s">
        <v>426</v>
      </c>
      <c r="D135" s="89" t="s">
        <v>431</v>
      </c>
      <c r="E135" s="89" t="s">
        <v>614</v>
      </c>
      <c r="F135" s="94">
        <f t="shared" si="9"/>
        <v>0</v>
      </c>
      <c r="G135" s="95"/>
      <c r="H135" s="84"/>
      <c r="I135" s="106"/>
      <c r="J135" s="95"/>
      <c r="K135" s="84"/>
      <c r="L135" s="106"/>
      <c r="M135" s="95"/>
    </row>
    <row r="136" spans="1:13" ht="15.9">
      <c r="A136" s="34"/>
      <c r="B136" s="89" t="s">
        <v>615</v>
      </c>
      <c r="C136" s="89" t="s">
        <v>426</v>
      </c>
      <c r="D136" s="89" t="s">
        <v>431</v>
      </c>
      <c r="E136" s="89" t="s">
        <v>616</v>
      </c>
      <c r="F136" s="94">
        <f t="shared" si="9"/>
        <v>0</v>
      </c>
      <c r="G136" s="95"/>
      <c r="H136" s="84"/>
      <c r="I136" s="106"/>
      <c r="J136" s="95"/>
      <c r="K136" s="84"/>
      <c r="L136" s="106"/>
      <c r="M136" s="145"/>
    </row>
    <row r="137" spans="1:13" ht="15.9">
      <c r="A137" s="34"/>
      <c r="B137" s="89" t="s">
        <v>617</v>
      </c>
      <c r="C137" s="89" t="s">
        <v>426</v>
      </c>
      <c r="D137" s="89" t="s">
        <v>431</v>
      </c>
      <c r="E137" s="89" t="s">
        <v>618</v>
      </c>
      <c r="F137" s="94">
        <f t="shared" si="9"/>
        <v>0</v>
      </c>
      <c r="G137" s="95"/>
      <c r="H137" s="84"/>
      <c r="I137" s="106"/>
      <c r="J137" s="95"/>
      <c r="K137" s="84"/>
      <c r="L137" s="106"/>
      <c r="M137" s="145"/>
    </row>
    <row r="138" spans="1:13" ht="15.9">
      <c r="A138" s="34"/>
      <c r="B138" s="89" t="s">
        <v>619</v>
      </c>
      <c r="C138" s="89" t="s">
        <v>426</v>
      </c>
      <c r="D138" s="89" t="s">
        <v>431</v>
      </c>
      <c r="E138" s="89" t="s">
        <v>620</v>
      </c>
      <c r="F138" s="94">
        <f t="shared" si="9"/>
        <v>0</v>
      </c>
      <c r="G138" s="95"/>
      <c r="H138" s="84"/>
      <c r="I138" s="106"/>
      <c r="J138" s="95"/>
      <c r="K138" s="84"/>
      <c r="L138" s="106"/>
      <c r="M138" s="145"/>
    </row>
    <row r="139" spans="1:13" ht="15.9">
      <c r="A139" s="34"/>
      <c r="B139" s="89" t="s">
        <v>621</v>
      </c>
      <c r="C139" s="89"/>
      <c r="D139" s="89"/>
      <c r="E139" s="89" t="s">
        <v>622</v>
      </c>
      <c r="F139" s="94">
        <f t="shared" si="9"/>
        <v>0</v>
      </c>
      <c r="G139" s="107"/>
      <c r="H139" s="84"/>
      <c r="I139" s="106"/>
      <c r="J139" s="107"/>
      <c r="K139" s="84"/>
      <c r="L139" s="106"/>
      <c r="M139" s="107"/>
    </row>
    <row r="140" spans="1:13" ht="15.9">
      <c r="A140" s="97"/>
      <c r="B140" s="98"/>
      <c r="C140" s="98"/>
      <c r="D140" s="98"/>
      <c r="E140" s="108" t="s">
        <v>623</v>
      </c>
      <c r="F140" s="100">
        <f>SUM(F132:F139)</f>
        <v>0</v>
      </c>
      <c r="G140" s="147"/>
      <c r="H140" s="102"/>
      <c r="I140" s="103">
        <f>SUM(I132:I139)</f>
        <v>0</v>
      </c>
      <c r="J140" s="147"/>
      <c r="K140" s="102"/>
      <c r="L140" s="103">
        <f>SUM(L132:L139)</f>
        <v>0</v>
      </c>
      <c r="M140" s="147"/>
    </row>
    <row r="141" spans="1:13" ht="15.9">
      <c r="A141" s="34"/>
      <c r="B141" s="89" t="s">
        <v>624</v>
      </c>
      <c r="C141" s="89" t="s">
        <v>426</v>
      </c>
      <c r="D141" s="89" t="s">
        <v>427</v>
      </c>
      <c r="E141" s="90" t="s">
        <v>625</v>
      </c>
      <c r="F141" s="91" t="s">
        <v>429</v>
      </c>
      <c r="G141" s="92"/>
      <c r="H141" s="84"/>
      <c r="I141" s="105" t="s">
        <v>429</v>
      </c>
      <c r="J141" s="95"/>
      <c r="K141" s="84"/>
      <c r="L141" s="105" t="s">
        <v>429</v>
      </c>
      <c r="M141" s="95"/>
    </row>
    <row r="142" spans="1:13" ht="15.9">
      <c r="A142" s="34"/>
      <c r="B142" s="89" t="s">
        <v>626</v>
      </c>
      <c r="C142" s="89" t="s">
        <v>426</v>
      </c>
      <c r="D142" s="89" t="s">
        <v>431</v>
      </c>
      <c r="E142" s="89" t="s">
        <v>395</v>
      </c>
      <c r="F142" s="94">
        <f t="shared" ref="F142:F156" si="10">I142+L142</f>
        <v>0</v>
      </c>
      <c r="G142" s="95"/>
      <c r="H142" s="84"/>
      <c r="I142" s="106"/>
      <c r="J142" s="145"/>
      <c r="K142" s="84"/>
      <c r="L142" s="106"/>
      <c r="M142" s="95"/>
    </row>
    <row r="143" spans="1:13" ht="15.9">
      <c r="A143" s="34"/>
      <c r="B143" s="89" t="s">
        <v>627</v>
      </c>
      <c r="C143" s="89" t="s">
        <v>426</v>
      </c>
      <c r="D143" s="89" t="s">
        <v>431</v>
      </c>
      <c r="E143" s="89" t="s">
        <v>628</v>
      </c>
      <c r="F143" s="94">
        <f t="shared" si="10"/>
        <v>0</v>
      </c>
      <c r="G143" s="95"/>
      <c r="H143" s="84"/>
      <c r="I143" s="106"/>
      <c r="J143" s="145"/>
      <c r="K143" s="84"/>
      <c r="L143" s="106"/>
      <c r="M143" s="95"/>
    </row>
    <row r="144" spans="1:13" ht="15.9">
      <c r="A144" s="34"/>
      <c r="B144" s="89" t="s">
        <v>629</v>
      </c>
      <c r="C144" s="89" t="s">
        <v>630</v>
      </c>
      <c r="D144" s="89" t="s">
        <v>631</v>
      </c>
      <c r="E144" s="89" t="s">
        <v>630</v>
      </c>
      <c r="F144" s="94">
        <f t="shared" si="10"/>
        <v>0</v>
      </c>
      <c r="G144" s="145"/>
      <c r="H144" s="84"/>
      <c r="I144" s="114"/>
      <c r="J144" s="95"/>
      <c r="K144" s="84"/>
      <c r="L144" s="114"/>
      <c r="M144" s="95"/>
    </row>
    <row r="145" spans="1:13" ht="15.9">
      <c r="A145" s="34"/>
      <c r="B145" s="89" t="s">
        <v>632</v>
      </c>
      <c r="C145" s="89" t="s">
        <v>633</v>
      </c>
      <c r="D145" s="89" t="s">
        <v>631</v>
      </c>
      <c r="E145" s="89" t="s">
        <v>633</v>
      </c>
      <c r="F145" s="94">
        <f t="shared" si="10"/>
        <v>0</v>
      </c>
      <c r="G145" s="145"/>
      <c r="H145" s="84"/>
      <c r="I145" s="114"/>
      <c r="J145" s="95"/>
      <c r="K145" s="84"/>
      <c r="L145" s="114"/>
      <c r="M145" s="95"/>
    </row>
    <row r="146" spans="1:13" ht="15.9">
      <c r="A146" s="34"/>
      <c r="B146" s="89" t="s">
        <v>634</v>
      </c>
      <c r="C146" s="89" t="s">
        <v>635</v>
      </c>
      <c r="D146" s="89" t="s">
        <v>631</v>
      </c>
      <c r="E146" s="89" t="s">
        <v>635</v>
      </c>
      <c r="F146" s="94">
        <f t="shared" si="10"/>
        <v>0</v>
      </c>
      <c r="G146" s="145"/>
      <c r="H146" s="84"/>
      <c r="I146" s="114"/>
      <c r="J146" s="95"/>
      <c r="K146" s="84"/>
      <c r="L146" s="114"/>
      <c r="M146" s="95"/>
    </row>
    <row r="147" spans="1:13" ht="15.9">
      <c r="A147" s="34"/>
      <c r="B147" s="89" t="s">
        <v>636</v>
      </c>
      <c r="C147" s="89" t="s">
        <v>637</v>
      </c>
      <c r="D147" s="89" t="s">
        <v>631</v>
      </c>
      <c r="E147" s="89" t="s">
        <v>637</v>
      </c>
      <c r="F147" s="94">
        <f t="shared" si="10"/>
        <v>0</v>
      </c>
      <c r="G147" s="145"/>
      <c r="H147" s="84"/>
      <c r="I147" s="114"/>
      <c r="J147" s="95"/>
      <c r="K147" s="84"/>
      <c r="L147" s="114"/>
      <c r="M147" s="95"/>
    </row>
    <row r="148" spans="1:13" ht="15.9">
      <c r="A148" s="34"/>
      <c r="B148" s="89" t="s">
        <v>638</v>
      </c>
      <c r="C148" s="89" t="s">
        <v>639</v>
      </c>
      <c r="D148" s="89" t="s">
        <v>631</v>
      </c>
      <c r="E148" s="89" t="s">
        <v>639</v>
      </c>
      <c r="F148" s="94">
        <f t="shared" si="10"/>
        <v>0</v>
      </c>
      <c r="G148" s="145"/>
      <c r="H148" s="84"/>
      <c r="I148" s="114"/>
      <c r="J148" s="95"/>
      <c r="K148" s="84"/>
      <c r="L148" s="114"/>
      <c r="M148" s="95"/>
    </row>
    <row r="149" spans="1:13" ht="15.9">
      <c r="A149" s="34"/>
      <c r="B149" s="89" t="s">
        <v>640</v>
      </c>
      <c r="C149" s="89" t="s">
        <v>641</v>
      </c>
      <c r="D149" s="89" t="s">
        <v>631</v>
      </c>
      <c r="E149" s="89" t="s">
        <v>641</v>
      </c>
      <c r="F149" s="94">
        <f t="shared" si="10"/>
        <v>0</v>
      </c>
      <c r="G149" s="146"/>
      <c r="H149" s="84"/>
      <c r="I149" s="114"/>
      <c r="J149" s="95"/>
      <c r="K149" s="84"/>
      <c r="L149" s="114"/>
      <c r="M149" s="95"/>
    </row>
    <row r="150" spans="1:13" ht="16.3" thickBot="1">
      <c r="A150" s="97"/>
      <c r="B150" s="98"/>
      <c r="C150" s="98"/>
      <c r="D150" s="98"/>
      <c r="E150" s="108" t="s">
        <v>642</v>
      </c>
      <c r="F150" s="122">
        <f>SUM(F146:F149)</f>
        <v>0</v>
      </c>
      <c r="G150" s="147"/>
      <c r="H150" s="102"/>
      <c r="I150" s="103">
        <f>SUM(I142:I149)</f>
        <v>0</v>
      </c>
      <c r="J150" s="147"/>
      <c r="K150" s="102"/>
      <c r="L150" s="103">
        <f>SUM(L142:L149)</f>
        <v>0</v>
      </c>
      <c r="M150" s="147"/>
    </row>
    <row r="151" spans="1:13" ht="16.3" thickTop="1">
      <c r="A151" s="115"/>
      <c r="B151" s="90"/>
      <c r="C151" s="90"/>
      <c r="D151" s="90"/>
      <c r="E151" s="90" t="s">
        <v>643</v>
      </c>
      <c r="F151" s="94">
        <f t="shared" si="10"/>
        <v>0</v>
      </c>
      <c r="G151" s="101"/>
      <c r="H151" s="116"/>
      <c r="I151" s="117">
        <f>SUM(I16,I26,I37,I43,I64,I86,I104,I110,I130,I140,I150)</f>
        <v>0</v>
      </c>
      <c r="J151" s="101"/>
      <c r="K151" s="116"/>
      <c r="L151" s="117">
        <f>SUM(L16,L26,L37,L43,L64,L86,L104,L110,L130,L140,L150)</f>
        <v>0</v>
      </c>
      <c r="M151" s="101"/>
    </row>
    <row r="152" spans="1:13" ht="15.9">
      <c r="A152" s="34"/>
      <c r="B152" s="89" t="s">
        <v>644</v>
      </c>
      <c r="C152" s="89" t="s">
        <v>426</v>
      </c>
      <c r="D152" s="89" t="s">
        <v>427</v>
      </c>
      <c r="E152" s="90" t="s">
        <v>645</v>
      </c>
      <c r="F152" s="91" t="s">
        <v>429</v>
      </c>
      <c r="G152" s="92"/>
      <c r="H152" s="84"/>
      <c r="I152" s="105" t="s">
        <v>429</v>
      </c>
      <c r="J152" s="359"/>
      <c r="K152" s="84"/>
      <c r="L152" s="105" t="s">
        <v>429</v>
      </c>
      <c r="M152" s="92"/>
    </row>
    <row r="153" spans="1:13" ht="15.9">
      <c r="A153" s="18"/>
      <c r="B153" s="89" t="s">
        <v>646</v>
      </c>
      <c r="C153" s="89" t="s">
        <v>426</v>
      </c>
      <c r="D153" s="89" t="s">
        <v>431</v>
      </c>
      <c r="E153" s="89" t="s">
        <v>647</v>
      </c>
      <c r="F153" s="94">
        <f t="shared" si="10"/>
        <v>0</v>
      </c>
      <c r="G153" s="95"/>
      <c r="H153" s="18"/>
      <c r="I153" s="106"/>
      <c r="J153" s="95"/>
      <c r="K153" s="84"/>
      <c r="L153" s="106"/>
      <c r="M153" s="95"/>
    </row>
    <row r="154" spans="1:13" ht="15.9">
      <c r="A154" s="18"/>
      <c r="B154" s="89" t="s">
        <v>648</v>
      </c>
      <c r="C154" s="89" t="s">
        <v>426</v>
      </c>
      <c r="D154" s="89" t="s">
        <v>446</v>
      </c>
      <c r="E154" s="89" t="s">
        <v>649</v>
      </c>
      <c r="F154" s="94">
        <f t="shared" si="10"/>
        <v>0</v>
      </c>
      <c r="G154" s="95"/>
      <c r="H154" s="18"/>
      <c r="I154" s="106"/>
      <c r="J154" s="95"/>
      <c r="K154" s="84"/>
      <c r="L154" s="106"/>
      <c r="M154" s="95"/>
    </row>
    <row r="155" spans="1:13" ht="15.9">
      <c r="A155" s="118" t="s">
        <v>650</v>
      </c>
      <c r="B155" s="89" t="s">
        <v>651</v>
      </c>
      <c r="C155" s="89" t="s">
        <v>426</v>
      </c>
      <c r="D155" s="89" t="s">
        <v>446</v>
      </c>
      <c r="E155" s="89" t="s">
        <v>652</v>
      </c>
      <c r="F155" s="94">
        <f t="shared" si="10"/>
        <v>0</v>
      </c>
      <c r="G155" s="95"/>
      <c r="H155" s="18"/>
      <c r="I155" s="106"/>
      <c r="J155" s="95"/>
      <c r="K155" s="84"/>
      <c r="L155" s="106"/>
      <c r="M155" s="95"/>
    </row>
    <row r="156" spans="1:13" ht="15.9">
      <c r="A156" s="18"/>
      <c r="B156" s="89" t="s">
        <v>653</v>
      </c>
      <c r="C156" s="89" t="s">
        <v>426</v>
      </c>
      <c r="D156" s="89" t="s">
        <v>446</v>
      </c>
      <c r="E156" s="89" t="s">
        <v>654</v>
      </c>
      <c r="F156" s="94">
        <f t="shared" si="10"/>
        <v>0</v>
      </c>
      <c r="G156" s="95"/>
      <c r="H156" s="18"/>
      <c r="I156" s="106"/>
      <c r="J156" s="95"/>
      <c r="K156" s="84"/>
      <c r="L156" s="106"/>
      <c r="M156" s="95"/>
    </row>
    <row r="157" spans="1:13" ht="16.3" thickBot="1">
      <c r="A157" s="119"/>
      <c r="B157" s="120"/>
      <c r="C157" s="120"/>
      <c r="D157" s="120"/>
      <c r="E157" s="121" t="s">
        <v>655</v>
      </c>
      <c r="F157" s="122">
        <f>SUM(F153:F156)</f>
        <v>0</v>
      </c>
      <c r="G157" s="148"/>
      <c r="H157" s="104"/>
      <c r="I157" s="123">
        <f>SUM(I153:I156)</f>
        <v>0</v>
      </c>
      <c r="J157" s="148"/>
      <c r="K157" s="102"/>
      <c r="L157" s="123">
        <f>SUM(L153:L156)</f>
        <v>0</v>
      </c>
      <c r="M157" s="148"/>
    </row>
    <row r="158" spans="1:13" ht="16.75" thickTop="1" thickBot="1">
      <c r="A158" s="124"/>
      <c r="B158" s="125"/>
      <c r="C158" s="125"/>
      <c r="D158" s="125"/>
      <c r="E158" s="126" t="s">
        <v>656</v>
      </c>
      <c r="F158" s="127">
        <f>F151-F157</f>
        <v>0</v>
      </c>
      <c r="G158" s="128"/>
      <c r="H158" s="129"/>
      <c r="I158" s="130">
        <f>I151-I157</f>
        <v>0</v>
      </c>
      <c r="J158" s="128"/>
      <c r="K158" s="131"/>
      <c r="L158" s="130">
        <f>L151-L157</f>
        <v>0</v>
      </c>
      <c r="M158" s="128"/>
    </row>
    <row r="159" spans="1:13">
      <c r="A159" s="132"/>
      <c r="B159" s="133"/>
      <c r="C159" s="133"/>
      <c r="D159" s="133"/>
      <c r="E159" s="134"/>
      <c r="F159" s="135"/>
      <c r="G159" s="18"/>
      <c r="H159" s="18"/>
      <c r="I159" s="136"/>
      <c r="J159" s="18"/>
      <c r="K159" s="18"/>
      <c r="L159" s="136"/>
      <c r="M159" s="18"/>
    </row>
    <row r="160" spans="1:13" ht="15.9">
      <c r="A160" s="132"/>
      <c r="B160" s="137" t="s">
        <v>657</v>
      </c>
      <c r="C160" s="138"/>
      <c r="D160" s="138"/>
      <c r="E160" s="139"/>
      <c r="F160" s="140"/>
      <c r="G160" s="74"/>
      <c r="H160" s="74"/>
      <c r="I160" s="141"/>
      <c r="J160" s="74"/>
      <c r="K160" s="74"/>
      <c r="L160" s="141"/>
      <c r="M160" s="74"/>
    </row>
    <row r="161" spans="1:13" ht="67.5" customHeight="1">
      <c r="A161" s="132"/>
      <c r="B161" s="462" t="s">
        <v>658</v>
      </c>
      <c r="C161" s="462"/>
      <c r="D161" s="462"/>
      <c r="E161" s="462"/>
      <c r="F161" s="462"/>
      <c r="G161" s="462"/>
      <c r="H161" s="462"/>
      <c r="I161" s="462"/>
      <c r="J161" s="462"/>
      <c r="K161" s="462"/>
      <c r="L161" s="462"/>
      <c r="M161" s="462"/>
    </row>
  </sheetData>
  <mergeCells count="8">
    <mergeCell ref="B161:M161"/>
    <mergeCell ref="A2:J2"/>
    <mergeCell ref="E3:M3"/>
    <mergeCell ref="B4:J4"/>
    <mergeCell ref="I5:J5"/>
    <mergeCell ref="L5:M5"/>
    <mergeCell ref="I6:J6"/>
    <mergeCell ref="L6:M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02CE-D51A-4EDA-BB6A-36BD7416A3D1}">
  <sheetPr codeName="Sheet4">
    <tabColor rgb="FFFFC000"/>
  </sheetPr>
  <dimension ref="A1:K92"/>
  <sheetViews>
    <sheetView showGridLines="0" topLeftCell="B1" zoomScaleNormal="100" workbookViewId="0">
      <selection activeCell="E74" sqref="E74"/>
    </sheetView>
  </sheetViews>
  <sheetFormatPr defaultColWidth="9.15234375" defaultRowHeight="14.6"/>
  <cols>
    <col min="1" max="1" width="11.84375" hidden="1" customWidth="1"/>
    <col min="2" max="2" width="42.15234375" customWidth="1"/>
    <col min="3" max="5" width="14.84375" customWidth="1"/>
    <col min="6" max="6" width="14.84375" style="288" customWidth="1"/>
    <col min="7" max="9" width="14.84375" customWidth="1"/>
    <col min="10" max="10" width="53.53515625" customWidth="1"/>
    <col min="11" max="11" width="105.15234375" customWidth="1"/>
  </cols>
  <sheetData>
    <row r="1" spans="1:11">
      <c r="B1" s="3" t="s">
        <v>659</v>
      </c>
    </row>
    <row r="2" spans="1:11">
      <c r="B2" s="463" t="s">
        <v>407</v>
      </c>
      <c r="C2" s="464"/>
      <c r="D2" s="464"/>
      <c r="E2" s="464"/>
      <c r="F2" s="464"/>
      <c r="G2" s="464"/>
      <c r="H2" s="464"/>
      <c r="I2" s="464"/>
      <c r="J2" s="464"/>
      <c r="K2" s="464"/>
    </row>
    <row r="3" spans="1:11" ht="20.6">
      <c r="A3" s="247"/>
      <c r="B3" s="476" t="s">
        <v>660</v>
      </c>
      <c r="C3" s="476"/>
      <c r="D3" s="476"/>
      <c r="E3" s="476"/>
      <c r="F3" s="476"/>
      <c r="G3" s="476"/>
      <c r="H3" s="476"/>
      <c r="I3" s="476"/>
      <c r="J3" s="476"/>
    </row>
    <row r="4" spans="1:11">
      <c r="A4" s="247"/>
      <c r="B4" s="487" t="s">
        <v>661</v>
      </c>
      <c r="C4" s="487"/>
      <c r="D4" s="487"/>
      <c r="E4" s="487"/>
      <c r="F4" s="487"/>
      <c r="G4" s="487"/>
      <c r="H4" s="487"/>
      <c r="I4" s="487"/>
      <c r="J4" s="487"/>
    </row>
    <row r="5" spans="1:11" ht="20.149999999999999" customHeight="1">
      <c r="A5" s="248"/>
      <c r="B5" s="249" t="s">
        <v>662</v>
      </c>
      <c r="C5" s="481" t="str">
        <f>'Appendix 14A Project Profile'!C8</f>
        <v>Organization Name</v>
      </c>
      <c r="D5" s="482"/>
      <c r="E5" s="482"/>
      <c r="F5" s="482"/>
      <c r="G5" s="482"/>
      <c r="H5" s="284"/>
      <c r="I5" s="284"/>
      <c r="J5" s="285"/>
    </row>
    <row r="6" spans="1:11" ht="20.149999999999999" customHeight="1">
      <c r="A6" s="248"/>
      <c r="B6" s="249" t="s">
        <v>663</v>
      </c>
      <c r="C6" s="483" t="str">
        <f>'Appendix 14A Project Profile'!C19</f>
        <v>Name or "Unknown"</v>
      </c>
      <c r="D6" s="484"/>
      <c r="E6" s="484"/>
      <c r="F6" s="484"/>
      <c r="G6" s="484"/>
      <c r="H6" s="284"/>
      <c r="I6" s="284"/>
      <c r="J6" s="285"/>
    </row>
    <row r="7" spans="1:11" ht="20.149999999999999" customHeight="1">
      <c r="A7" s="248"/>
      <c r="B7" s="249" t="s">
        <v>664</v>
      </c>
      <c r="C7" s="485"/>
      <c r="D7" s="486"/>
      <c r="E7" s="486"/>
      <c r="F7" s="284"/>
      <c r="G7" s="284"/>
      <c r="H7" s="284"/>
      <c r="I7" s="284"/>
      <c r="J7" s="285"/>
    </row>
    <row r="9" spans="1:11" ht="18.45">
      <c r="A9" s="247"/>
      <c r="B9" s="250" t="s">
        <v>665</v>
      </c>
      <c r="C9" s="477" t="s">
        <v>666</v>
      </c>
      <c r="D9" s="477"/>
      <c r="E9" s="478" t="s">
        <v>41</v>
      </c>
      <c r="F9" s="478"/>
      <c r="G9" s="479" t="s">
        <v>667</v>
      </c>
      <c r="H9" s="479"/>
    </row>
    <row r="10" spans="1:11" ht="31.75">
      <c r="A10" s="248"/>
      <c r="B10" s="251" t="s">
        <v>668</v>
      </c>
      <c r="C10" s="252" t="s">
        <v>669</v>
      </c>
      <c r="D10" s="252" t="s">
        <v>670</v>
      </c>
      <c r="E10" s="253" t="s">
        <v>669</v>
      </c>
      <c r="F10" s="253" t="s">
        <v>670</v>
      </c>
      <c r="G10" s="254" t="s">
        <v>669</v>
      </c>
      <c r="H10" s="254" t="s">
        <v>670</v>
      </c>
      <c r="I10" s="255" t="s">
        <v>3</v>
      </c>
      <c r="J10" s="255" t="s">
        <v>671</v>
      </c>
      <c r="K10" s="290" t="s">
        <v>672</v>
      </c>
    </row>
    <row r="11" spans="1:11" ht="20.149999999999999" customHeight="1">
      <c r="A11" s="248"/>
      <c r="B11" s="249" t="s">
        <v>673</v>
      </c>
      <c r="C11" s="256">
        <v>0</v>
      </c>
      <c r="D11" s="257">
        <v>0</v>
      </c>
      <c r="E11" s="258">
        <v>0</v>
      </c>
      <c r="F11" s="259">
        <v>0</v>
      </c>
      <c r="G11" s="260">
        <v>0</v>
      </c>
      <c r="H11" s="261">
        <v>0</v>
      </c>
      <c r="I11" s="262">
        <f t="shared" ref="I11:I16" si="0">G11+E11+C11</f>
        <v>0</v>
      </c>
      <c r="J11" s="263">
        <f t="shared" ref="J11:J16" si="1">H11*G11+F11*E11+D11*C11</f>
        <v>0</v>
      </c>
      <c r="K11" s="325"/>
    </row>
    <row r="12" spans="1:11" ht="20.149999999999999" customHeight="1">
      <c r="A12" s="248"/>
      <c r="B12" s="249" t="s">
        <v>674</v>
      </c>
      <c r="C12" s="256">
        <v>0</v>
      </c>
      <c r="D12" s="257">
        <v>0</v>
      </c>
      <c r="E12" s="258">
        <v>0</v>
      </c>
      <c r="F12" s="259">
        <v>0</v>
      </c>
      <c r="G12" s="260">
        <v>0</v>
      </c>
      <c r="H12" s="261">
        <v>0</v>
      </c>
      <c r="I12" s="262">
        <f t="shared" si="0"/>
        <v>0</v>
      </c>
      <c r="J12" s="263">
        <f t="shared" si="1"/>
        <v>0</v>
      </c>
      <c r="K12" s="325"/>
    </row>
    <row r="13" spans="1:11" ht="20.149999999999999" customHeight="1">
      <c r="A13" s="248"/>
      <c r="B13" s="249" t="s">
        <v>675</v>
      </c>
      <c r="C13" s="256">
        <v>0</v>
      </c>
      <c r="D13" s="257">
        <v>0</v>
      </c>
      <c r="E13" s="258">
        <v>0</v>
      </c>
      <c r="F13" s="259">
        <v>0</v>
      </c>
      <c r="G13" s="260">
        <v>0</v>
      </c>
      <c r="H13" s="261">
        <v>0</v>
      </c>
      <c r="I13" s="262">
        <f t="shared" si="0"/>
        <v>0</v>
      </c>
      <c r="J13" s="263">
        <f t="shared" si="1"/>
        <v>0</v>
      </c>
      <c r="K13" s="325"/>
    </row>
    <row r="14" spans="1:11" ht="20.149999999999999" customHeight="1">
      <c r="A14" s="248"/>
      <c r="B14" s="249" t="s">
        <v>676</v>
      </c>
      <c r="C14" s="256">
        <v>0</v>
      </c>
      <c r="D14" s="257">
        <v>0</v>
      </c>
      <c r="E14" s="258">
        <v>0</v>
      </c>
      <c r="F14" s="259">
        <v>0</v>
      </c>
      <c r="G14" s="260">
        <v>0</v>
      </c>
      <c r="H14" s="261">
        <v>0</v>
      </c>
      <c r="I14" s="262">
        <f t="shared" si="0"/>
        <v>0</v>
      </c>
      <c r="J14" s="263">
        <f t="shared" si="1"/>
        <v>0</v>
      </c>
      <c r="K14" s="325"/>
    </row>
    <row r="15" spans="1:11" ht="20.149999999999999" customHeight="1">
      <c r="A15" s="248"/>
      <c r="B15" s="249" t="s">
        <v>677</v>
      </c>
      <c r="C15" s="256">
        <v>0</v>
      </c>
      <c r="D15" s="257">
        <v>0</v>
      </c>
      <c r="E15" s="258">
        <v>0</v>
      </c>
      <c r="F15" s="259">
        <v>0</v>
      </c>
      <c r="G15" s="260">
        <v>0</v>
      </c>
      <c r="H15" s="261">
        <v>0</v>
      </c>
      <c r="I15" s="262">
        <f t="shared" si="0"/>
        <v>0</v>
      </c>
      <c r="J15" s="263">
        <f t="shared" si="1"/>
        <v>0</v>
      </c>
      <c r="K15" s="325"/>
    </row>
    <row r="16" spans="1:11" ht="20.149999999999999" customHeight="1">
      <c r="A16" s="248"/>
      <c r="B16" s="249" t="s">
        <v>678</v>
      </c>
      <c r="C16" s="256">
        <v>0</v>
      </c>
      <c r="D16" s="257">
        <v>0</v>
      </c>
      <c r="E16" s="258">
        <v>0</v>
      </c>
      <c r="F16" s="259">
        <v>0</v>
      </c>
      <c r="G16" s="260">
        <v>0</v>
      </c>
      <c r="H16" s="261">
        <v>0</v>
      </c>
      <c r="I16" s="262">
        <f t="shared" si="0"/>
        <v>0</v>
      </c>
      <c r="J16" s="263">
        <f t="shared" si="1"/>
        <v>0</v>
      </c>
      <c r="K16" s="325"/>
    </row>
    <row r="17" spans="1:11" ht="20.149999999999999" customHeight="1">
      <c r="A17" s="248"/>
      <c r="B17" s="264" t="s">
        <v>679</v>
      </c>
      <c r="C17" s="265">
        <f>SUM(C11:C16)</f>
        <v>0</v>
      </c>
      <c r="D17" s="266">
        <f>C11*D11+C12*D12+C13*D13+C14*D14+C15*D15+C16*D16</f>
        <v>0</v>
      </c>
      <c r="E17" s="267">
        <f>SUM(E11:E16)</f>
        <v>0</v>
      </c>
      <c r="F17" s="268">
        <f>E11*F11+E12*F12+E13*F13+E14*F14+E15*F15+E16*F16</f>
        <v>0</v>
      </c>
      <c r="G17" s="269">
        <f>SUM(G11:G16)</f>
        <v>0</v>
      </c>
      <c r="H17" s="270">
        <f>G11*H11+G12*H12+G13*H13+G14*H14+G15*H15+G16*H16</f>
        <v>0</v>
      </c>
      <c r="I17" s="262">
        <f>SUM(I11:I16)</f>
        <v>0</v>
      </c>
      <c r="J17" s="271">
        <f>SUM(J11:J16)</f>
        <v>0</v>
      </c>
      <c r="K17" s="325"/>
    </row>
    <row r="18" spans="1:11" ht="15.75" customHeight="1">
      <c r="A18" s="247"/>
    </row>
    <row r="19" spans="1:11" ht="15.75" customHeight="1">
      <c r="A19" s="247"/>
      <c r="B19" s="250" t="s">
        <v>680</v>
      </c>
    </row>
    <row r="20" spans="1:11" ht="63" customHeight="1">
      <c r="A20" s="247"/>
      <c r="B20" s="292" t="s">
        <v>681</v>
      </c>
      <c r="C20" s="293" t="s">
        <v>682</v>
      </c>
      <c r="D20" s="293" t="s">
        <v>683</v>
      </c>
      <c r="E20" s="293" t="s">
        <v>684</v>
      </c>
      <c r="F20" s="293" t="s">
        <v>685</v>
      </c>
      <c r="G20" s="293" t="s">
        <v>686</v>
      </c>
      <c r="H20" s="293" t="s">
        <v>687</v>
      </c>
      <c r="I20" s="293" t="s">
        <v>688</v>
      </c>
      <c r="J20" s="293" t="s">
        <v>689</v>
      </c>
      <c r="K20" s="291"/>
    </row>
    <row r="21" spans="1:11">
      <c r="A21" s="247">
        <v>40000</v>
      </c>
      <c r="B21" s="294" t="s">
        <v>690</v>
      </c>
      <c r="C21" s="295"/>
      <c r="D21" s="296"/>
      <c r="E21" s="296"/>
      <c r="F21" s="296"/>
      <c r="G21" s="296"/>
      <c r="H21" s="296"/>
      <c r="I21" s="296"/>
      <c r="J21" s="296"/>
    </row>
    <row r="22" spans="1:11">
      <c r="A22" s="247"/>
      <c r="B22" s="297" t="s">
        <v>691</v>
      </c>
      <c r="C22" s="272"/>
      <c r="D22" s="272"/>
      <c r="E22" s="272"/>
      <c r="F22" s="272"/>
      <c r="G22" s="272"/>
      <c r="H22" s="272"/>
      <c r="I22" s="272"/>
      <c r="J22" s="287"/>
      <c r="K22" s="287"/>
    </row>
    <row r="23" spans="1:11" ht="15" customHeight="1">
      <c r="A23" s="247">
        <v>46100</v>
      </c>
      <c r="B23" s="286" t="s">
        <v>692</v>
      </c>
      <c r="C23" s="273">
        <f>J17</f>
        <v>0</v>
      </c>
      <c r="D23" s="273">
        <f>C23*12</f>
        <v>0</v>
      </c>
      <c r="E23" s="274">
        <v>0</v>
      </c>
      <c r="F23" s="274">
        <v>0</v>
      </c>
      <c r="G23" s="274">
        <v>0</v>
      </c>
      <c r="H23" s="274">
        <v>0</v>
      </c>
      <c r="I23" s="274">
        <v>0</v>
      </c>
      <c r="J23" s="287"/>
      <c r="K23" s="287"/>
    </row>
    <row r="24" spans="1:11">
      <c r="A24" s="247">
        <v>46130</v>
      </c>
      <c r="B24" s="298" t="s">
        <v>693</v>
      </c>
      <c r="C24" s="274">
        <v>0</v>
      </c>
      <c r="D24" s="273">
        <f>C24*12</f>
        <v>0</v>
      </c>
      <c r="E24" s="274">
        <v>0</v>
      </c>
      <c r="F24" s="274">
        <v>0</v>
      </c>
      <c r="G24" s="274">
        <v>0</v>
      </c>
      <c r="H24" s="274">
        <v>0</v>
      </c>
      <c r="I24" s="274">
        <v>0</v>
      </c>
      <c r="J24" s="325"/>
      <c r="K24" s="287" t="s">
        <v>694</v>
      </c>
    </row>
    <row r="25" spans="1:11">
      <c r="A25" s="247"/>
      <c r="B25" s="297" t="s">
        <v>695</v>
      </c>
      <c r="C25" s="272"/>
      <c r="D25" s="272"/>
      <c r="E25" s="272"/>
      <c r="F25" s="272"/>
      <c r="G25" s="272"/>
      <c r="H25" s="272"/>
      <c r="I25" s="272"/>
      <c r="J25" s="286"/>
      <c r="K25" s="287"/>
    </row>
    <row r="26" spans="1:11">
      <c r="A26" s="247">
        <v>48100</v>
      </c>
      <c r="B26" s="287" t="s">
        <v>696</v>
      </c>
      <c r="C26" s="274">
        <v>0</v>
      </c>
      <c r="D26" s="273">
        <f>C26*12</f>
        <v>0</v>
      </c>
      <c r="E26" s="274">
        <v>0</v>
      </c>
      <c r="F26" s="274">
        <v>0</v>
      </c>
      <c r="G26" s="274">
        <v>0</v>
      </c>
      <c r="H26" s="274">
        <v>0</v>
      </c>
      <c r="I26" s="274">
        <v>0</v>
      </c>
      <c r="J26" s="325"/>
      <c r="K26" s="480" t="s">
        <v>697</v>
      </c>
    </row>
    <row r="27" spans="1:11">
      <c r="A27" s="247">
        <v>48600</v>
      </c>
      <c r="B27" s="287" t="s">
        <v>698</v>
      </c>
      <c r="C27" s="274">
        <v>0</v>
      </c>
      <c r="D27" s="273">
        <f t="shared" ref="D27:D32" si="2">C27*12</f>
        <v>0</v>
      </c>
      <c r="E27" s="274">
        <v>0</v>
      </c>
      <c r="F27" s="274">
        <v>0</v>
      </c>
      <c r="G27" s="274">
        <v>0</v>
      </c>
      <c r="H27" s="274">
        <v>0</v>
      </c>
      <c r="I27" s="274">
        <v>0</v>
      </c>
      <c r="J27" s="325"/>
      <c r="K27" s="480"/>
    </row>
    <row r="28" spans="1:11">
      <c r="A28" s="247">
        <v>48700</v>
      </c>
      <c r="B28" s="287" t="s">
        <v>699</v>
      </c>
      <c r="C28" s="274">
        <v>0</v>
      </c>
      <c r="D28" s="273">
        <f t="shared" si="2"/>
        <v>0</v>
      </c>
      <c r="E28" s="274">
        <v>0</v>
      </c>
      <c r="F28" s="274">
        <v>0</v>
      </c>
      <c r="G28" s="274">
        <v>0</v>
      </c>
      <c r="H28" s="274">
        <v>0</v>
      </c>
      <c r="I28" s="274">
        <v>0</v>
      </c>
      <c r="J28" s="325"/>
      <c r="K28" s="480"/>
    </row>
    <row r="29" spans="1:11">
      <c r="A29" s="275">
        <v>49900</v>
      </c>
      <c r="B29" s="275" t="s">
        <v>700</v>
      </c>
      <c r="C29" s="274">
        <v>0</v>
      </c>
      <c r="D29" s="273">
        <f>C29*12</f>
        <v>0</v>
      </c>
      <c r="E29" s="274">
        <v>0</v>
      </c>
      <c r="F29" s="274">
        <v>0</v>
      </c>
      <c r="G29" s="274">
        <v>0</v>
      </c>
      <c r="H29" s="274">
        <v>0</v>
      </c>
      <c r="I29" s="274">
        <v>0</v>
      </c>
      <c r="J29" s="325"/>
      <c r="K29" s="480"/>
    </row>
    <row r="30" spans="1:11">
      <c r="A30" s="247">
        <v>48900</v>
      </c>
      <c r="B30" s="287" t="s">
        <v>701</v>
      </c>
      <c r="C30" s="274">
        <v>0</v>
      </c>
      <c r="D30" s="273">
        <f t="shared" si="2"/>
        <v>0</v>
      </c>
      <c r="E30" s="274">
        <v>0</v>
      </c>
      <c r="F30" s="274">
        <v>0</v>
      </c>
      <c r="G30" s="274">
        <v>0</v>
      </c>
      <c r="H30" s="274">
        <v>0</v>
      </c>
      <c r="I30" s="274">
        <v>0</v>
      </c>
      <c r="J30" s="325"/>
      <c r="K30" s="480"/>
    </row>
    <row r="31" spans="1:11">
      <c r="A31" s="247">
        <v>49910</v>
      </c>
      <c r="B31" s="287" t="s">
        <v>702</v>
      </c>
      <c r="C31" s="274">
        <v>0</v>
      </c>
      <c r="D31" s="273">
        <f t="shared" si="2"/>
        <v>0</v>
      </c>
      <c r="E31" s="274">
        <v>0</v>
      </c>
      <c r="F31" s="274">
        <v>0</v>
      </c>
      <c r="G31" s="274">
        <v>0</v>
      </c>
      <c r="H31" s="274">
        <v>0</v>
      </c>
      <c r="I31" s="274">
        <v>0</v>
      </c>
      <c r="J31" s="325"/>
      <c r="K31" s="480"/>
    </row>
    <row r="32" spans="1:11">
      <c r="A32" s="247">
        <v>49970</v>
      </c>
      <c r="B32" s="287" t="s">
        <v>703</v>
      </c>
      <c r="C32" s="274">
        <v>0</v>
      </c>
      <c r="D32" s="273">
        <f t="shared" si="2"/>
        <v>0</v>
      </c>
      <c r="E32" s="274">
        <v>0</v>
      </c>
      <c r="F32" s="274">
        <v>0</v>
      </c>
      <c r="G32" s="274">
        <v>0</v>
      </c>
      <c r="H32" s="274">
        <v>0</v>
      </c>
      <c r="I32" s="274">
        <v>0</v>
      </c>
      <c r="J32" s="325"/>
      <c r="K32" s="480"/>
    </row>
    <row r="33" spans="1:11" s="283" customFormat="1">
      <c r="A33" s="248"/>
      <c r="B33" s="299" t="s">
        <v>704</v>
      </c>
      <c r="C33" s="276">
        <f t="shared" ref="C33:I33" si="3">ROUND(SUBTOTAL(9,C23:C32), 0)</f>
        <v>0</v>
      </c>
      <c r="D33" s="276">
        <f t="shared" si="3"/>
        <v>0</v>
      </c>
      <c r="E33" s="276">
        <f t="shared" si="3"/>
        <v>0</v>
      </c>
      <c r="F33" s="276">
        <f t="shared" si="3"/>
        <v>0</v>
      </c>
      <c r="G33" s="276">
        <f t="shared" si="3"/>
        <v>0</v>
      </c>
      <c r="H33" s="276">
        <f t="shared" si="3"/>
        <v>0</v>
      </c>
      <c r="I33" s="276">
        <f t="shared" si="3"/>
        <v>0</v>
      </c>
      <c r="J33" s="326"/>
      <c r="K33" s="480"/>
    </row>
    <row r="34" spans="1:11">
      <c r="A34" s="277">
        <v>50000</v>
      </c>
      <c r="B34" s="294" t="s">
        <v>705</v>
      </c>
      <c r="C34" s="301"/>
      <c r="D34" s="301"/>
      <c r="E34" s="301"/>
      <c r="F34" s="301"/>
      <c r="G34" s="301"/>
      <c r="H34" s="301"/>
      <c r="I34" s="301"/>
      <c r="J34" s="302"/>
    </row>
    <row r="35" spans="1:11">
      <c r="A35" s="247"/>
      <c r="B35" s="297" t="s">
        <v>706</v>
      </c>
      <c r="C35" s="272"/>
      <c r="D35" s="272"/>
      <c r="E35" s="272"/>
      <c r="F35" s="272"/>
      <c r="G35" s="272"/>
      <c r="H35" s="272"/>
      <c r="I35" s="272"/>
      <c r="J35" s="287"/>
    </row>
    <row r="36" spans="1:11">
      <c r="A36" s="277">
        <v>71200</v>
      </c>
      <c r="B36" s="287" t="s">
        <v>707</v>
      </c>
      <c r="C36" s="274">
        <v>0</v>
      </c>
      <c r="D36" s="274">
        <v>0</v>
      </c>
      <c r="E36" s="274">
        <v>0</v>
      </c>
      <c r="F36" s="274">
        <v>0</v>
      </c>
      <c r="G36" s="274">
        <v>0</v>
      </c>
      <c r="H36" s="274">
        <v>0</v>
      </c>
      <c r="I36" s="274">
        <v>0</v>
      </c>
      <c r="J36" s="325"/>
      <c r="K36" s="287" t="s">
        <v>708</v>
      </c>
    </row>
    <row r="37" spans="1:11">
      <c r="A37" s="277">
        <v>71400</v>
      </c>
      <c r="B37" s="287" t="s">
        <v>709</v>
      </c>
      <c r="C37" s="274">
        <v>0</v>
      </c>
      <c r="D37" s="274">
        <f t="shared" ref="D37:D62" si="4">C37*12</f>
        <v>0</v>
      </c>
      <c r="E37" s="274">
        <v>0</v>
      </c>
      <c r="F37" s="274">
        <v>0</v>
      </c>
      <c r="G37" s="274">
        <v>0</v>
      </c>
      <c r="H37" s="274">
        <v>0</v>
      </c>
      <c r="I37" s="274">
        <v>0</v>
      </c>
      <c r="J37" s="325"/>
      <c r="K37" s="287" t="s">
        <v>710</v>
      </c>
    </row>
    <row r="38" spans="1:11">
      <c r="A38" s="277">
        <v>71800</v>
      </c>
      <c r="B38" s="287" t="s">
        <v>711</v>
      </c>
      <c r="C38" s="274">
        <v>0</v>
      </c>
      <c r="D38" s="274">
        <f t="shared" si="4"/>
        <v>0</v>
      </c>
      <c r="E38" s="274">
        <v>0</v>
      </c>
      <c r="F38" s="274">
        <v>0</v>
      </c>
      <c r="G38" s="274">
        <v>0</v>
      </c>
      <c r="H38" s="274">
        <v>0</v>
      </c>
      <c r="I38" s="274">
        <v>0</v>
      </c>
      <c r="J38" s="325"/>
      <c r="K38" s="287" t="s">
        <v>712</v>
      </c>
    </row>
    <row r="39" spans="1:11">
      <c r="A39" s="277">
        <v>72100</v>
      </c>
      <c r="B39" s="287" t="s">
        <v>713</v>
      </c>
      <c r="C39" s="274">
        <v>0</v>
      </c>
      <c r="D39" s="274">
        <f t="shared" si="4"/>
        <v>0</v>
      </c>
      <c r="E39" s="274">
        <v>0</v>
      </c>
      <c r="F39" s="274">
        <v>0</v>
      </c>
      <c r="G39" s="274">
        <v>0</v>
      </c>
      <c r="H39" s="274">
        <v>0</v>
      </c>
      <c r="I39" s="274">
        <v>0</v>
      </c>
      <c r="J39" s="325"/>
      <c r="K39" s="286" t="s">
        <v>714</v>
      </c>
    </row>
    <row r="40" spans="1:11">
      <c r="A40" s="277">
        <v>75200</v>
      </c>
      <c r="B40" s="287" t="s">
        <v>715</v>
      </c>
      <c r="C40" s="274">
        <v>0</v>
      </c>
      <c r="D40" s="274">
        <f t="shared" si="4"/>
        <v>0</v>
      </c>
      <c r="E40" s="274">
        <v>0</v>
      </c>
      <c r="F40" s="274">
        <v>0</v>
      </c>
      <c r="G40" s="274">
        <v>0</v>
      </c>
      <c r="H40" s="274">
        <v>0</v>
      </c>
      <c r="I40" s="274">
        <v>0</v>
      </c>
      <c r="J40" s="325"/>
      <c r="K40" s="287" t="s">
        <v>716</v>
      </c>
    </row>
    <row r="41" spans="1:11">
      <c r="A41" s="277">
        <v>77400</v>
      </c>
      <c r="B41" s="287" t="s">
        <v>717</v>
      </c>
      <c r="C41" s="274">
        <v>0</v>
      </c>
      <c r="D41" s="274">
        <f t="shared" si="4"/>
        <v>0</v>
      </c>
      <c r="E41" s="274">
        <v>0</v>
      </c>
      <c r="F41" s="274">
        <v>0</v>
      </c>
      <c r="G41" s="274">
        <v>0</v>
      </c>
      <c r="H41" s="274">
        <v>0</v>
      </c>
      <c r="I41" s="274">
        <v>0</v>
      </c>
      <c r="J41" s="325"/>
      <c r="K41" s="287" t="s">
        <v>718</v>
      </c>
    </row>
    <row r="42" spans="1:11">
      <c r="A42" s="277">
        <v>79200</v>
      </c>
      <c r="B42" s="287" t="s">
        <v>719</v>
      </c>
      <c r="C42" s="274">
        <v>0</v>
      </c>
      <c r="D42" s="274">
        <f t="shared" si="4"/>
        <v>0</v>
      </c>
      <c r="E42" s="274">
        <v>0</v>
      </c>
      <c r="F42" s="274">
        <v>0</v>
      </c>
      <c r="G42" s="274">
        <v>0</v>
      </c>
      <c r="H42" s="274">
        <v>0</v>
      </c>
      <c r="I42" s="274">
        <v>0</v>
      </c>
      <c r="J42" s="325"/>
      <c r="K42" s="287" t="s">
        <v>720</v>
      </c>
    </row>
    <row r="43" spans="1:11">
      <c r="A43" s="277">
        <v>55200</v>
      </c>
      <c r="B43" s="287" t="s">
        <v>721</v>
      </c>
      <c r="C43" s="274">
        <v>0</v>
      </c>
      <c r="D43" s="274">
        <f t="shared" si="4"/>
        <v>0</v>
      </c>
      <c r="E43" s="274">
        <v>0</v>
      </c>
      <c r="F43" s="274">
        <v>0</v>
      </c>
      <c r="G43" s="274">
        <v>0</v>
      </c>
      <c r="H43" s="274">
        <v>0</v>
      </c>
      <c r="I43" s="274">
        <v>0</v>
      </c>
      <c r="J43" s="325"/>
      <c r="K43" s="287" t="s">
        <v>722</v>
      </c>
    </row>
    <row r="44" spans="1:11">
      <c r="A44" s="277"/>
      <c r="B44" s="300" t="s">
        <v>723</v>
      </c>
      <c r="C44" s="272"/>
      <c r="D44" s="272"/>
      <c r="E44" s="272"/>
      <c r="F44" s="272"/>
      <c r="G44" s="272"/>
      <c r="H44" s="272"/>
      <c r="I44" s="272"/>
      <c r="J44" s="286"/>
      <c r="K44" s="287"/>
    </row>
    <row r="45" spans="1:11">
      <c r="A45" s="277">
        <v>82200</v>
      </c>
      <c r="B45" s="287" t="s">
        <v>724</v>
      </c>
      <c r="C45" s="274">
        <v>0</v>
      </c>
      <c r="D45" s="274">
        <f t="shared" si="4"/>
        <v>0</v>
      </c>
      <c r="E45" s="274">
        <v>0</v>
      </c>
      <c r="F45" s="274">
        <v>0</v>
      </c>
      <c r="G45" s="274">
        <v>0</v>
      </c>
      <c r="H45" s="274">
        <v>0</v>
      </c>
      <c r="I45" s="274">
        <v>0</v>
      </c>
      <c r="J45" s="325"/>
      <c r="K45" s="286" t="s">
        <v>725</v>
      </c>
    </row>
    <row r="46" spans="1:11">
      <c r="A46" s="275">
        <v>82920</v>
      </c>
      <c r="B46" s="287" t="s">
        <v>726</v>
      </c>
      <c r="C46" s="274">
        <v>0</v>
      </c>
      <c r="D46" s="274">
        <f t="shared" si="4"/>
        <v>0</v>
      </c>
      <c r="E46" s="274">
        <v>0</v>
      </c>
      <c r="F46" s="274">
        <v>0</v>
      </c>
      <c r="G46" s="274">
        <v>0</v>
      </c>
      <c r="H46" s="274">
        <v>0</v>
      </c>
      <c r="I46" s="274">
        <v>0</v>
      </c>
      <c r="J46" s="325"/>
      <c r="K46" s="287" t="s">
        <v>727</v>
      </c>
    </row>
    <row r="47" spans="1:11">
      <c r="A47" s="277">
        <v>82930</v>
      </c>
      <c r="B47" s="287" t="s">
        <v>728</v>
      </c>
      <c r="C47" s="274">
        <v>0</v>
      </c>
      <c r="D47" s="274">
        <f t="shared" si="4"/>
        <v>0</v>
      </c>
      <c r="E47" s="274">
        <v>0</v>
      </c>
      <c r="F47" s="274">
        <v>0</v>
      </c>
      <c r="G47" s="274">
        <v>0</v>
      </c>
      <c r="H47" s="274">
        <v>0</v>
      </c>
      <c r="I47" s="274">
        <v>0</v>
      </c>
      <c r="J47" s="325"/>
      <c r="K47" s="287" t="s">
        <v>727</v>
      </c>
    </row>
    <row r="48" spans="1:11">
      <c r="A48" s="277">
        <v>85940</v>
      </c>
      <c r="B48" s="287" t="s">
        <v>729</v>
      </c>
      <c r="C48" s="274">
        <v>0</v>
      </c>
      <c r="D48" s="274">
        <f t="shared" si="4"/>
        <v>0</v>
      </c>
      <c r="E48" s="274">
        <v>0</v>
      </c>
      <c r="F48" s="274">
        <v>0</v>
      </c>
      <c r="G48" s="274">
        <v>0</v>
      </c>
      <c r="H48" s="274">
        <v>0</v>
      </c>
      <c r="I48" s="274">
        <v>0</v>
      </c>
      <c r="J48" s="325"/>
      <c r="K48" s="287" t="s">
        <v>727</v>
      </c>
    </row>
    <row r="49" spans="1:11">
      <c r="A49" s="277">
        <v>85900</v>
      </c>
      <c r="B49" s="287" t="s">
        <v>730</v>
      </c>
      <c r="C49" s="274">
        <v>0</v>
      </c>
      <c r="D49" s="274">
        <f t="shared" si="4"/>
        <v>0</v>
      </c>
      <c r="E49" s="274">
        <v>0</v>
      </c>
      <c r="F49" s="274">
        <v>0</v>
      </c>
      <c r="G49" s="274">
        <v>0</v>
      </c>
      <c r="H49" s="274">
        <v>0</v>
      </c>
      <c r="I49" s="274">
        <v>0</v>
      </c>
      <c r="J49" s="325"/>
      <c r="K49" s="287" t="s">
        <v>731</v>
      </c>
    </row>
    <row r="50" spans="1:11">
      <c r="A50" s="277">
        <v>83110</v>
      </c>
      <c r="B50" s="287" t="s">
        <v>732</v>
      </c>
      <c r="C50" s="274">
        <v>0</v>
      </c>
      <c r="D50" s="274">
        <f t="shared" si="4"/>
        <v>0</v>
      </c>
      <c r="E50" s="274">
        <v>0</v>
      </c>
      <c r="F50" s="274">
        <v>0</v>
      </c>
      <c r="G50" s="274">
        <v>0</v>
      </c>
      <c r="H50" s="274">
        <v>0</v>
      </c>
      <c r="I50" s="274">
        <v>0</v>
      </c>
      <c r="J50" s="325"/>
      <c r="K50" s="287" t="s">
        <v>727</v>
      </c>
    </row>
    <row r="51" spans="1:11">
      <c r="A51" s="277"/>
      <c r="B51" s="300" t="s">
        <v>733</v>
      </c>
      <c r="C51" s="272"/>
      <c r="D51" s="272"/>
      <c r="E51" s="272"/>
      <c r="F51" s="272"/>
      <c r="G51" s="272"/>
      <c r="H51" s="272"/>
      <c r="I51" s="272"/>
      <c r="J51" s="286"/>
      <c r="K51" s="287"/>
    </row>
    <row r="52" spans="1:11" ht="14.25" customHeight="1">
      <c r="A52" s="277">
        <v>55400</v>
      </c>
      <c r="B52" s="287" t="s">
        <v>734</v>
      </c>
      <c r="C52" s="274">
        <v>0</v>
      </c>
      <c r="D52" s="274">
        <f t="shared" si="4"/>
        <v>0</v>
      </c>
      <c r="E52" s="274">
        <v>0</v>
      </c>
      <c r="F52" s="274">
        <v>0</v>
      </c>
      <c r="G52" s="274">
        <v>0</v>
      </c>
      <c r="H52" s="274">
        <v>0</v>
      </c>
      <c r="I52" s="274">
        <v>0</v>
      </c>
      <c r="J52" s="325"/>
      <c r="K52" s="287" t="s">
        <v>735</v>
      </c>
    </row>
    <row r="53" spans="1:11">
      <c r="A53" s="277">
        <v>66400</v>
      </c>
      <c r="B53" s="287" t="s">
        <v>736</v>
      </c>
      <c r="C53" s="274">
        <v>0</v>
      </c>
      <c r="D53" s="274">
        <f t="shared" si="4"/>
        <v>0</v>
      </c>
      <c r="E53" s="274">
        <v>0</v>
      </c>
      <c r="F53" s="274">
        <v>0</v>
      </c>
      <c r="G53" s="274">
        <v>0</v>
      </c>
      <c r="H53" s="274">
        <v>0</v>
      </c>
      <c r="I53" s="274">
        <v>0</v>
      </c>
      <c r="J53" s="325"/>
      <c r="K53" s="287" t="s">
        <v>727</v>
      </c>
    </row>
    <row r="54" spans="1:11">
      <c r="A54" s="277">
        <v>66800</v>
      </c>
      <c r="B54" s="287" t="s">
        <v>737</v>
      </c>
      <c r="C54" s="274">
        <v>0</v>
      </c>
      <c r="D54" s="274">
        <f t="shared" si="4"/>
        <v>0</v>
      </c>
      <c r="E54" s="274">
        <v>0</v>
      </c>
      <c r="F54" s="274">
        <v>0</v>
      </c>
      <c r="G54" s="274">
        <v>0</v>
      </c>
      <c r="H54" s="274">
        <v>0</v>
      </c>
      <c r="I54" s="274">
        <v>0</v>
      </c>
      <c r="J54" s="325"/>
      <c r="K54" s="287" t="s">
        <v>727</v>
      </c>
    </row>
    <row r="55" spans="1:11">
      <c r="A55" s="277">
        <v>67500</v>
      </c>
      <c r="B55" s="287" t="s">
        <v>738</v>
      </c>
      <c r="C55" s="274">
        <v>0</v>
      </c>
      <c r="D55" s="274">
        <f t="shared" si="4"/>
        <v>0</v>
      </c>
      <c r="E55" s="274">
        <v>0</v>
      </c>
      <c r="F55" s="274">
        <v>0</v>
      </c>
      <c r="G55" s="274">
        <v>0</v>
      </c>
      <c r="H55" s="274">
        <v>0</v>
      </c>
      <c r="I55" s="274">
        <v>0</v>
      </c>
      <c r="J55" s="325"/>
      <c r="K55" s="287" t="s">
        <v>727</v>
      </c>
    </row>
    <row r="56" spans="1:11">
      <c r="A56" s="275">
        <v>73420</v>
      </c>
      <c r="B56" s="287" t="s">
        <v>739</v>
      </c>
      <c r="C56" s="274">
        <v>0</v>
      </c>
      <c r="D56" s="274">
        <f t="shared" si="4"/>
        <v>0</v>
      </c>
      <c r="E56" s="274">
        <v>0</v>
      </c>
      <c r="F56" s="274">
        <v>0</v>
      </c>
      <c r="G56" s="274">
        <v>0</v>
      </c>
      <c r="H56" s="274">
        <v>0</v>
      </c>
      <c r="I56" s="274">
        <v>0</v>
      </c>
      <c r="J56" s="325"/>
      <c r="K56" s="287" t="s">
        <v>727</v>
      </c>
    </row>
    <row r="57" spans="1:11">
      <c r="A57" s="275">
        <v>67590</v>
      </c>
      <c r="B57" s="287" t="s">
        <v>740</v>
      </c>
      <c r="C57" s="274">
        <v>0</v>
      </c>
      <c r="D57" s="274">
        <f t="shared" si="4"/>
        <v>0</v>
      </c>
      <c r="E57" s="274">
        <v>0</v>
      </c>
      <c r="F57" s="274">
        <v>0</v>
      </c>
      <c r="G57" s="274">
        <v>0</v>
      </c>
      <c r="H57" s="274">
        <v>0</v>
      </c>
      <c r="I57" s="274">
        <v>0</v>
      </c>
      <c r="J57" s="325"/>
      <c r="K57" s="287" t="s">
        <v>727</v>
      </c>
    </row>
    <row r="58" spans="1:11" ht="15.75" customHeight="1">
      <c r="A58" s="277">
        <v>66860</v>
      </c>
      <c r="B58" s="287" t="s">
        <v>741</v>
      </c>
      <c r="C58" s="274">
        <v>0</v>
      </c>
      <c r="D58" s="274">
        <f t="shared" si="4"/>
        <v>0</v>
      </c>
      <c r="E58" s="274">
        <v>0</v>
      </c>
      <c r="F58" s="274">
        <v>0</v>
      </c>
      <c r="G58" s="274">
        <v>0</v>
      </c>
      <c r="H58" s="274">
        <v>0</v>
      </c>
      <c r="I58" s="274">
        <v>0</v>
      </c>
      <c r="J58" s="325"/>
      <c r="K58" s="287" t="s">
        <v>727</v>
      </c>
    </row>
    <row r="59" spans="1:11">
      <c r="A59" s="277">
        <v>68500</v>
      </c>
      <c r="B59" s="287" t="s">
        <v>742</v>
      </c>
      <c r="C59" s="274">
        <v>0</v>
      </c>
      <c r="D59" s="274">
        <f t="shared" si="4"/>
        <v>0</v>
      </c>
      <c r="E59" s="274">
        <v>0</v>
      </c>
      <c r="F59" s="274">
        <v>0</v>
      </c>
      <c r="G59" s="274">
        <v>0</v>
      </c>
      <c r="H59" s="274">
        <v>0</v>
      </c>
      <c r="I59" s="274">
        <v>0</v>
      </c>
      <c r="J59" s="325"/>
      <c r="K59" s="287" t="s">
        <v>743</v>
      </c>
    </row>
    <row r="60" spans="1:11" ht="15.75" customHeight="1">
      <c r="A60" s="277"/>
      <c r="B60" s="300" t="s">
        <v>744</v>
      </c>
      <c r="C60" s="272"/>
      <c r="D60" s="272"/>
      <c r="E60" s="272"/>
      <c r="F60" s="272"/>
      <c r="G60" s="272"/>
      <c r="H60" s="272"/>
      <c r="I60" s="272"/>
      <c r="J60" s="286"/>
      <c r="K60" s="287"/>
    </row>
    <row r="61" spans="1:11">
      <c r="A61" s="277">
        <v>52400</v>
      </c>
      <c r="B61" s="287" t="s">
        <v>745</v>
      </c>
      <c r="C61" s="274">
        <v>0</v>
      </c>
      <c r="D61" s="274">
        <f t="shared" si="4"/>
        <v>0</v>
      </c>
      <c r="E61" s="274">
        <v>0</v>
      </c>
      <c r="F61" s="274">
        <v>0</v>
      </c>
      <c r="G61" s="274">
        <v>0</v>
      </c>
      <c r="H61" s="274">
        <v>0</v>
      </c>
      <c r="I61" s="274">
        <v>0</v>
      </c>
      <c r="J61" s="325"/>
      <c r="K61" s="287" t="s">
        <v>746</v>
      </c>
    </row>
    <row r="62" spans="1:11" ht="17.25" customHeight="1">
      <c r="A62" s="277">
        <v>68300</v>
      </c>
      <c r="B62" s="287" t="s">
        <v>747</v>
      </c>
      <c r="C62" s="274">
        <v>0</v>
      </c>
      <c r="D62" s="274">
        <f t="shared" si="4"/>
        <v>0</v>
      </c>
      <c r="E62" s="274">
        <v>0</v>
      </c>
      <c r="F62" s="274">
        <v>0</v>
      </c>
      <c r="G62" s="274">
        <v>0</v>
      </c>
      <c r="H62" s="274">
        <v>0</v>
      </c>
      <c r="I62" s="274">
        <v>0</v>
      </c>
      <c r="J62" s="286" t="s">
        <v>748</v>
      </c>
    </row>
    <row r="63" spans="1:11" s="1" customFormat="1">
      <c r="A63" s="278"/>
      <c r="B63" s="299" t="s">
        <v>749</v>
      </c>
      <c r="C63" s="276">
        <f t="shared" ref="C63:I63" si="5">SUM(C36:C62)</f>
        <v>0</v>
      </c>
      <c r="D63" s="276">
        <f>SUM(D36:D62)</f>
        <v>0</v>
      </c>
      <c r="E63" s="276">
        <f t="shared" si="5"/>
        <v>0</v>
      </c>
      <c r="F63" s="276">
        <f t="shared" si="5"/>
        <v>0</v>
      </c>
      <c r="G63" s="276">
        <f t="shared" si="5"/>
        <v>0</v>
      </c>
      <c r="H63" s="276">
        <f t="shared" si="5"/>
        <v>0</v>
      </c>
      <c r="I63" s="276">
        <f t="shared" si="5"/>
        <v>0</v>
      </c>
      <c r="J63" s="327"/>
    </row>
    <row r="64" spans="1:11" s="1" customFormat="1" ht="29.15">
      <c r="A64" s="248"/>
      <c r="B64" s="303" t="s">
        <v>750</v>
      </c>
      <c r="C64" s="276">
        <f t="shared" ref="C64:I64" si="6">ROUND(((C33)-C63), 0)</f>
        <v>0</v>
      </c>
      <c r="D64" s="276">
        <f t="shared" si="6"/>
        <v>0</v>
      </c>
      <c r="E64" s="276">
        <f t="shared" si="6"/>
        <v>0</v>
      </c>
      <c r="F64" s="276">
        <f t="shared" si="6"/>
        <v>0</v>
      </c>
      <c r="G64" s="276">
        <f t="shared" si="6"/>
        <v>0</v>
      </c>
      <c r="H64" s="276">
        <f t="shared" si="6"/>
        <v>0</v>
      </c>
      <c r="I64" s="276">
        <f t="shared" si="6"/>
        <v>0</v>
      </c>
      <c r="J64" s="327"/>
    </row>
    <row r="66" spans="1:9">
      <c r="E66" s="289"/>
    </row>
    <row r="67" spans="1:9">
      <c r="A67" s="247"/>
      <c r="B67" s="1" t="s">
        <v>751</v>
      </c>
    </row>
    <row r="68" spans="1:9">
      <c r="A68" s="247"/>
      <c r="B68" s="249" t="s">
        <v>752</v>
      </c>
      <c r="C68" s="470"/>
      <c r="D68" s="471"/>
      <c r="E68" s="471"/>
      <c r="F68" s="472"/>
    </row>
    <row r="69" spans="1:9">
      <c r="A69" s="247"/>
      <c r="B69" s="249" t="s">
        <v>753</v>
      </c>
      <c r="C69" s="473"/>
      <c r="D69" s="474"/>
      <c r="E69" s="474"/>
      <c r="F69" s="475"/>
    </row>
    <row r="70" spans="1:9">
      <c r="A70" s="247"/>
      <c r="E70" s="304"/>
    </row>
    <row r="71" spans="1:9" ht="18.45">
      <c r="A71" s="247"/>
      <c r="B71" s="305" t="s">
        <v>754</v>
      </c>
      <c r="C71" s="306"/>
      <c r="D71" s="306"/>
      <c r="E71" s="306"/>
      <c r="F71" s="279"/>
      <c r="G71" s="306"/>
      <c r="H71" s="306"/>
      <c r="I71" s="306"/>
    </row>
    <row r="72" spans="1:9">
      <c r="A72" s="247"/>
      <c r="B72" s="307" t="s">
        <v>755</v>
      </c>
      <c r="C72" s="306"/>
      <c r="D72" s="308" t="s">
        <v>669</v>
      </c>
      <c r="E72" s="308" t="s">
        <v>756</v>
      </c>
      <c r="F72" s="279"/>
      <c r="G72" s="306"/>
      <c r="H72" s="306"/>
      <c r="I72" s="306"/>
    </row>
    <row r="73" spans="1:9">
      <c r="A73" s="247"/>
      <c r="B73" s="306" t="s">
        <v>757</v>
      </c>
      <c r="C73" s="306"/>
      <c r="D73" s="309">
        <f>C17</f>
        <v>0</v>
      </c>
      <c r="E73" s="280">
        <f>IFERROR(D73/D$76,0)</f>
        <v>0</v>
      </c>
      <c r="F73" s="279"/>
      <c r="G73" s="306"/>
      <c r="H73" s="306"/>
      <c r="I73" s="306"/>
    </row>
    <row r="74" spans="1:9">
      <c r="A74" s="247"/>
      <c r="B74" s="306" t="s">
        <v>758</v>
      </c>
      <c r="C74" s="306"/>
      <c r="D74" s="309">
        <f>E17</f>
        <v>0</v>
      </c>
      <c r="E74" s="280">
        <f t="shared" ref="E74:E75" si="7">IFERROR(D74/D$76,0)</f>
        <v>0</v>
      </c>
      <c r="F74" s="279"/>
      <c r="G74" s="306"/>
      <c r="H74" s="306"/>
      <c r="I74" s="306"/>
    </row>
    <row r="75" spans="1:9">
      <c r="A75" s="247"/>
      <c r="B75" s="306" t="s">
        <v>759</v>
      </c>
      <c r="C75" s="306"/>
      <c r="D75" s="309">
        <f>G17</f>
        <v>0</v>
      </c>
      <c r="E75" s="280">
        <f t="shared" si="7"/>
        <v>0</v>
      </c>
      <c r="F75" s="279"/>
      <c r="G75" s="306"/>
      <c r="H75" s="306"/>
      <c r="I75" s="306"/>
    </row>
    <row r="76" spans="1:9">
      <c r="A76" s="247"/>
      <c r="B76" s="306" t="s">
        <v>3</v>
      </c>
      <c r="C76" s="306"/>
      <c r="D76" s="306">
        <f>UNITS</f>
        <v>0</v>
      </c>
      <c r="E76" s="280">
        <f>SUM(E73:E75)</f>
        <v>0</v>
      </c>
      <c r="F76" s="279"/>
      <c r="G76" s="306"/>
      <c r="H76" s="306"/>
      <c r="I76" s="306"/>
    </row>
    <row r="77" spans="1:9" ht="18.45">
      <c r="A77" s="247"/>
      <c r="B77" s="305"/>
      <c r="C77" s="306"/>
      <c r="D77" s="306"/>
      <c r="E77" s="306"/>
      <c r="F77" s="279"/>
      <c r="G77" s="306"/>
      <c r="H77" s="306"/>
      <c r="I77" s="306"/>
    </row>
    <row r="78" spans="1:9">
      <c r="A78" s="247"/>
      <c r="B78" s="307" t="s">
        <v>760</v>
      </c>
      <c r="C78" s="306"/>
      <c r="D78" s="306"/>
      <c r="E78" s="310" t="s">
        <v>761</v>
      </c>
      <c r="F78" s="279"/>
      <c r="G78" s="306"/>
      <c r="H78" s="306"/>
      <c r="I78" s="306"/>
    </row>
    <row r="79" spans="1:9">
      <c r="A79" s="247"/>
      <c r="B79" s="311" t="s">
        <v>762</v>
      </c>
      <c r="C79" s="311"/>
      <c r="D79" s="281">
        <f t="shared" ref="D79" si="8">IFERROR(-D24/D23,0)</f>
        <v>0</v>
      </c>
      <c r="E79" s="281" t="e">
        <f t="shared" ref="E79:E89" si="9">D79/12/UNITS</f>
        <v>#DIV/0!</v>
      </c>
      <c r="F79" s="282"/>
      <c r="G79" s="282"/>
      <c r="H79" s="282"/>
      <c r="I79" s="282"/>
    </row>
    <row r="80" spans="1:9">
      <c r="A80" s="247"/>
      <c r="B80" s="306" t="s">
        <v>763</v>
      </c>
      <c r="C80" s="306"/>
      <c r="D80" s="312">
        <f t="shared" ref="D80" si="10">SUM(D23:D24)</f>
        <v>0</v>
      </c>
      <c r="E80" s="312" t="e">
        <f t="shared" si="9"/>
        <v>#DIV/0!</v>
      </c>
      <c r="F80" s="312"/>
      <c r="G80" s="312"/>
      <c r="H80" s="312"/>
      <c r="I80" s="312"/>
    </row>
    <row r="81" spans="1:9">
      <c r="A81" s="247"/>
      <c r="B81" s="313" t="s">
        <v>764</v>
      </c>
      <c r="C81" s="313"/>
      <c r="D81" s="314">
        <f t="shared" ref="D81" si="11">SUM(D26:D32)</f>
        <v>0</v>
      </c>
      <c r="E81" s="314" t="e">
        <f t="shared" si="9"/>
        <v>#DIV/0!</v>
      </c>
      <c r="F81" s="312"/>
      <c r="G81" s="312"/>
      <c r="H81" s="312"/>
      <c r="I81" s="312"/>
    </row>
    <row r="82" spans="1:9">
      <c r="A82" s="247"/>
      <c r="B82" s="306" t="s">
        <v>765</v>
      </c>
      <c r="C82" s="306"/>
      <c r="D82" s="312">
        <f t="shared" ref="D82" si="12">SUM(D80:D81)</f>
        <v>0</v>
      </c>
      <c r="E82" s="312" t="e">
        <f t="shared" si="9"/>
        <v>#DIV/0!</v>
      </c>
      <c r="F82" s="312"/>
      <c r="G82" s="312"/>
      <c r="H82" s="312"/>
      <c r="I82" s="312"/>
    </row>
    <row r="83" spans="1:9">
      <c r="A83" s="247"/>
      <c r="B83" s="311" t="s">
        <v>766</v>
      </c>
      <c r="C83" s="311"/>
      <c r="D83" s="315">
        <f t="shared" ref="D83" si="13">SUM(D36:D43)</f>
        <v>0</v>
      </c>
      <c r="E83" s="315" t="e">
        <f t="shared" si="9"/>
        <v>#DIV/0!</v>
      </c>
      <c r="F83" s="312"/>
      <c r="G83" s="312"/>
      <c r="H83" s="312"/>
      <c r="I83" s="312"/>
    </row>
    <row r="84" spans="1:9">
      <c r="A84" s="247"/>
      <c r="B84" s="306" t="s">
        <v>767</v>
      </c>
      <c r="C84" s="306"/>
      <c r="D84" s="312">
        <f t="shared" ref="D84" si="14">SUM(D45:D50)</f>
        <v>0</v>
      </c>
      <c r="E84" s="312" t="e">
        <f t="shared" si="9"/>
        <v>#DIV/0!</v>
      </c>
      <c r="F84" s="312"/>
      <c r="G84" s="312"/>
      <c r="H84" s="312"/>
      <c r="I84" s="312"/>
    </row>
    <row r="85" spans="1:9">
      <c r="A85" s="247"/>
      <c r="B85" s="306" t="s">
        <v>768</v>
      </c>
      <c r="C85" s="306"/>
      <c r="D85" s="312">
        <f t="shared" ref="D85" si="15">SUM(D52:D59)</f>
        <v>0</v>
      </c>
      <c r="E85" s="312" t="e">
        <f t="shared" si="9"/>
        <v>#DIV/0!</v>
      </c>
      <c r="F85" s="312"/>
      <c r="G85" s="312"/>
      <c r="H85" s="312"/>
      <c r="I85" s="312"/>
    </row>
    <row r="86" spans="1:9">
      <c r="A86" s="247"/>
      <c r="B86" s="306" t="s">
        <v>769</v>
      </c>
      <c r="C86" s="306"/>
      <c r="D86" s="312">
        <f>D62</f>
        <v>0</v>
      </c>
      <c r="E86" s="312" t="e">
        <f t="shared" si="9"/>
        <v>#DIV/0!</v>
      </c>
      <c r="F86" s="312"/>
      <c r="G86" s="312"/>
      <c r="H86" s="312"/>
      <c r="I86" s="312"/>
    </row>
    <row r="87" spans="1:9">
      <c r="A87" s="247"/>
      <c r="B87" s="313" t="s">
        <v>770</v>
      </c>
      <c r="C87" s="313"/>
      <c r="D87" s="314">
        <f>D61</f>
        <v>0</v>
      </c>
      <c r="E87" s="314" t="e">
        <f t="shared" si="9"/>
        <v>#DIV/0!</v>
      </c>
      <c r="F87" s="312"/>
      <c r="G87" s="312"/>
      <c r="H87" s="312"/>
      <c r="I87" s="312"/>
    </row>
    <row r="88" spans="1:9">
      <c r="A88" s="247"/>
      <c r="B88" s="313" t="s">
        <v>771</v>
      </c>
      <c r="C88" s="313"/>
      <c r="D88" s="316">
        <f>SUM(D83:D87)</f>
        <v>0</v>
      </c>
      <c r="E88" s="316" t="e">
        <f t="shared" si="9"/>
        <v>#DIV/0!</v>
      </c>
      <c r="F88" s="312"/>
      <c r="G88" s="312"/>
      <c r="H88" s="312"/>
      <c r="I88" s="312"/>
    </row>
    <row r="89" spans="1:9">
      <c r="A89" s="247"/>
      <c r="B89" s="313" t="s">
        <v>750</v>
      </c>
      <c r="C89" s="313"/>
      <c r="D89" s="316">
        <f t="shared" ref="D89" si="16">D82-D88</f>
        <v>0</v>
      </c>
      <c r="E89" s="316" t="e">
        <f t="shared" si="9"/>
        <v>#DIV/0!</v>
      </c>
      <c r="F89" s="312"/>
      <c r="G89" s="312"/>
      <c r="H89" s="312"/>
      <c r="I89" s="312"/>
    </row>
    <row r="90" spans="1:9">
      <c r="A90" s="247"/>
      <c r="B90" s="306"/>
      <c r="C90" s="306"/>
      <c r="D90" s="306"/>
      <c r="E90" s="306"/>
      <c r="F90" s="306"/>
      <c r="G90" s="306"/>
      <c r="H90" s="306"/>
      <c r="I90" s="306"/>
    </row>
    <row r="91" spans="1:9">
      <c r="A91" s="247"/>
      <c r="B91" s="306"/>
      <c r="C91" s="306"/>
      <c r="D91" s="306"/>
      <c r="E91" s="306"/>
      <c r="F91" s="279"/>
      <c r="G91" s="306"/>
      <c r="H91" s="306"/>
      <c r="I91" s="306"/>
    </row>
    <row r="92" spans="1:9">
      <c r="A92" s="247"/>
      <c r="B92" s="306"/>
      <c r="C92" s="306"/>
      <c r="D92" s="306"/>
      <c r="E92" s="306"/>
      <c r="F92" s="279"/>
      <c r="G92" s="306"/>
      <c r="H92" s="306"/>
      <c r="I92" s="306"/>
    </row>
  </sheetData>
  <sheetProtection formatRows="0" selectLockedCells="1"/>
  <mergeCells count="12">
    <mergeCell ref="B2:K2"/>
    <mergeCell ref="C68:F68"/>
    <mergeCell ref="C69:F69"/>
    <mergeCell ref="B3:J3"/>
    <mergeCell ref="C9:D9"/>
    <mergeCell ref="E9:F9"/>
    <mergeCell ref="G9:H9"/>
    <mergeCell ref="K26:K33"/>
    <mergeCell ref="C5:G5"/>
    <mergeCell ref="C6:G6"/>
    <mergeCell ref="C7:E7"/>
    <mergeCell ref="B4:J4"/>
  </mergeCells>
  <phoneticPr fontId="24" type="noConversion"/>
  <conditionalFormatting sqref="E27 G25:J27 E25:F26 J57 D26:D32 C63:D64 D65:F67 D45:D48 D91:F1048576 C36:C43 C45:C50 C52:C59 C61:C62 D70:F78 D20:G20 E28:J56 E22:J24 E58:J64 E57:H57">
    <cfRule type="expression" dxfId="18" priority="32">
      <formula>"bold"</formula>
    </cfRule>
  </conditionalFormatting>
  <conditionalFormatting sqref="C20">
    <cfRule type="expression" dxfId="17" priority="31">
      <formula>"bold"</formula>
    </cfRule>
  </conditionalFormatting>
  <conditionalFormatting sqref="D21:F21">
    <cfRule type="expression" dxfId="16" priority="29">
      <formula>"bold"</formula>
    </cfRule>
  </conditionalFormatting>
  <conditionalFormatting sqref="D35">
    <cfRule type="expression" dxfId="15" priority="12">
      <formula>"bold"</formula>
    </cfRule>
  </conditionalFormatting>
  <conditionalFormatting sqref="C23 C25:C32 C34">
    <cfRule type="expression" dxfId="14" priority="17">
      <formula>"bold"</formula>
    </cfRule>
  </conditionalFormatting>
  <conditionalFormatting sqref="C35">
    <cfRule type="expression" dxfId="13" priority="16">
      <formula>"bold"</formula>
    </cfRule>
  </conditionalFormatting>
  <conditionalFormatting sqref="C29">
    <cfRule type="expression" dxfId="12" priority="15">
      <formula>"bold"</formula>
    </cfRule>
  </conditionalFormatting>
  <conditionalFormatting sqref="C24">
    <cfRule type="expression" dxfId="11" priority="14">
      <formula>"bold"</formula>
    </cfRule>
  </conditionalFormatting>
  <conditionalFormatting sqref="D23 D25 D33:D34 C33">
    <cfRule type="expression" dxfId="10" priority="13">
      <formula>"bold"</formula>
    </cfRule>
  </conditionalFormatting>
  <conditionalFormatting sqref="C51:D51">
    <cfRule type="expression" dxfId="9" priority="10">
      <formula>"bold"</formula>
    </cfRule>
  </conditionalFormatting>
  <conditionalFormatting sqref="C60:D60">
    <cfRule type="expression" dxfId="8" priority="9">
      <formula>"bold"</formula>
    </cfRule>
  </conditionalFormatting>
  <conditionalFormatting sqref="C44:D44">
    <cfRule type="expression" dxfId="7" priority="11">
      <formula>"bold"</formula>
    </cfRule>
  </conditionalFormatting>
  <conditionalFormatting sqref="I57">
    <cfRule type="expression" dxfId="6" priority="8">
      <formula>"bold"</formula>
    </cfRule>
  </conditionalFormatting>
  <conditionalFormatting sqref="D24">
    <cfRule type="expression" dxfId="5" priority="7">
      <formula>"bold"</formula>
    </cfRule>
  </conditionalFormatting>
  <conditionalFormatting sqref="D36:D43">
    <cfRule type="expression" dxfId="4" priority="6">
      <formula>"bold"</formula>
    </cfRule>
  </conditionalFormatting>
  <conditionalFormatting sqref="D50">
    <cfRule type="expression" dxfId="3" priority="5">
      <formula>"bold"</formula>
    </cfRule>
  </conditionalFormatting>
  <conditionalFormatting sqref="D52:D59">
    <cfRule type="expression" dxfId="2" priority="4">
      <formula>"bold"</formula>
    </cfRule>
  </conditionalFormatting>
  <conditionalFormatting sqref="D61:D62">
    <cfRule type="expression" dxfId="1" priority="3">
      <formula>"bold"</formula>
    </cfRule>
  </conditionalFormatting>
  <conditionalFormatting sqref="D49">
    <cfRule type="expression" dxfId="0" priority="1">
      <formula>"bold"</formula>
    </cfRule>
  </conditionalFormatting>
  <pageMargins left="0.7" right="0.7" top="0.75" bottom="0.75" header="0.3" footer="0.3"/>
  <pageSetup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529FA-5160-4D31-82AC-3AED9DDB7A68}">
  <sheetPr codeName="Sheet2">
    <tabColor theme="6" tint="0.39997558519241921"/>
  </sheetPr>
  <dimension ref="A1:F40"/>
  <sheetViews>
    <sheetView showGridLines="0" zoomScaleNormal="100" workbookViewId="0">
      <selection activeCell="E5" sqref="E5"/>
    </sheetView>
  </sheetViews>
  <sheetFormatPr defaultColWidth="10.3046875" defaultRowHeight="14.6"/>
  <cols>
    <col min="1" max="1" width="18.69140625" style="7" customWidth="1"/>
    <col min="2" max="2" width="39.15234375" style="7" customWidth="1"/>
    <col min="3" max="3" width="59" style="8" customWidth="1"/>
    <col min="4" max="4" width="57.3828125" style="7" customWidth="1"/>
    <col min="5" max="5" width="19.15234375" style="7" customWidth="1"/>
    <col min="6" max="6" width="16.84375" style="7" customWidth="1"/>
    <col min="7" max="7" width="10.3046875" style="7"/>
    <col min="8" max="8" width="6" style="7" customWidth="1"/>
    <col min="9" max="9" width="22.3046875" style="7" customWidth="1"/>
    <col min="10" max="10" width="5.53515625" style="7" customWidth="1"/>
    <col min="11" max="16384" width="10.3046875" style="7"/>
  </cols>
  <sheetData>
    <row r="1" spans="1:6" s="3" customFormat="1">
      <c r="A1" s="3" t="s">
        <v>772</v>
      </c>
    </row>
    <row r="2" spans="1:6" ht="33" customHeight="1">
      <c r="A2" s="489" t="s">
        <v>773</v>
      </c>
      <c r="B2" s="490"/>
      <c r="C2" s="490"/>
      <c r="D2" s="490"/>
      <c r="E2" s="490"/>
      <c r="F2" s="490"/>
    </row>
    <row r="4" spans="1:6">
      <c r="A4" s="15" t="s">
        <v>774</v>
      </c>
      <c r="B4" s="15" t="s">
        <v>775</v>
      </c>
      <c r="C4" s="16" t="s">
        <v>776</v>
      </c>
      <c r="D4" s="15" t="s">
        <v>777</v>
      </c>
      <c r="E4" s="15" t="s">
        <v>778</v>
      </c>
      <c r="F4" s="15" t="s">
        <v>779</v>
      </c>
    </row>
    <row r="5" spans="1:6">
      <c r="A5" s="488" t="s">
        <v>780</v>
      </c>
      <c r="B5" s="10" t="s">
        <v>781</v>
      </c>
      <c r="C5" s="11"/>
      <c r="D5" s="11"/>
      <c r="E5" s="11" t="s">
        <v>13</v>
      </c>
      <c r="F5" s="11" t="s">
        <v>13</v>
      </c>
    </row>
    <row r="6" spans="1:6">
      <c r="A6" s="488"/>
      <c r="B6" s="10" t="s">
        <v>782</v>
      </c>
      <c r="C6" s="12"/>
      <c r="D6" s="13"/>
      <c r="E6" s="11" t="s">
        <v>13</v>
      </c>
      <c r="F6" s="11" t="s">
        <v>13</v>
      </c>
    </row>
    <row r="7" spans="1:6">
      <c r="A7" s="488"/>
      <c r="B7" s="10" t="s">
        <v>783</v>
      </c>
      <c r="C7" s="12"/>
      <c r="D7" s="13"/>
      <c r="E7" s="11" t="s">
        <v>13</v>
      </c>
      <c r="F7" s="11" t="s">
        <v>13</v>
      </c>
    </row>
    <row r="8" spans="1:6">
      <c r="A8" s="488"/>
      <c r="B8" s="10" t="s">
        <v>784</v>
      </c>
      <c r="C8" s="12"/>
      <c r="D8" s="13"/>
      <c r="E8" s="11" t="s">
        <v>13</v>
      </c>
      <c r="F8" s="11" t="s">
        <v>13</v>
      </c>
    </row>
    <row r="9" spans="1:6">
      <c r="A9" s="488" t="s">
        <v>785</v>
      </c>
      <c r="B9" s="10" t="s">
        <v>786</v>
      </c>
      <c r="C9" s="12"/>
      <c r="D9" s="13"/>
      <c r="E9" s="11" t="s">
        <v>13</v>
      </c>
      <c r="F9" s="11" t="s">
        <v>13</v>
      </c>
    </row>
    <row r="10" spans="1:6">
      <c r="A10" s="488"/>
      <c r="B10" s="10" t="s">
        <v>787</v>
      </c>
      <c r="C10" s="12"/>
      <c r="D10" s="13"/>
      <c r="E10" s="11" t="s">
        <v>13</v>
      </c>
      <c r="F10" s="11" t="s">
        <v>13</v>
      </c>
    </row>
    <row r="11" spans="1:6">
      <c r="A11" s="488"/>
      <c r="B11" s="10" t="s">
        <v>788</v>
      </c>
      <c r="C11" s="12"/>
      <c r="D11" s="13"/>
      <c r="E11" s="11" t="s">
        <v>13</v>
      </c>
      <c r="F11" s="11" t="s">
        <v>13</v>
      </c>
    </row>
    <row r="12" spans="1:6">
      <c r="A12" s="488"/>
      <c r="B12" s="10" t="s">
        <v>789</v>
      </c>
      <c r="C12" s="12"/>
      <c r="D12" s="13"/>
      <c r="E12" s="11" t="s">
        <v>13</v>
      </c>
      <c r="F12" s="11" t="s">
        <v>13</v>
      </c>
    </row>
    <row r="13" spans="1:6">
      <c r="A13" s="488"/>
      <c r="B13" s="10" t="s">
        <v>790</v>
      </c>
      <c r="C13" s="12"/>
      <c r="D13" s="13"/>
      <c r="E13" s="11" t="s">
        <v>13</v>
      </c>
      <c r="F13" s="11" t="s">
        <v>13</v>
      </c>
    </row>
    <row r="14" spans="1:6">
      <c r="A14" s="488"/>
      <c r="B14" s="10" t="s">
        <v>791</v>
      </c>
      <c r="C14" s="12"/>
      <c r="D14" s="13"/>
      <c r="E14" s="11" t="s">
        <v>13</v>
      </c>
      <c r="F14" s="11" t="s">
        <v>13</v>
      </c>
    </row>
    <row r="15" spans="1:6">
      <c r="A15" s="488"/>
      <c r="B15" s="10" t="s">
        <v>792</v>
      </c>
      <c r="C15" s="12"/>
      <c r="D15" s="13"/>
      <c r="E15" s="11" t="s">
        <v>13</v>
      </c>
      <c r="F15" s="11" t="s">
        <v>13</v>
      </c>
    </row>
    <row r="16" spans="1:6">
      <c r="A16" s="488"/>
      <c r="B16" s="10" t="s">
        <v>793</v>
      </c>
      <c r="C16" s="12"/>
      <c r="D16" s="13"/>
      <c r="E16" s="11" t="s">
        <v>13</v>
      </c>
      <c r="F16" s="11" t="s">
        <v>13</v>
      </c>
    </row>
    <row r="17" spans="1:6">
      <c r="A17" s="488"/>
      <c r="B17" s="10" t="s">
        <v>794</v>
      </c>
      <c r="C17" s="12"/>
      <c r="D17" s="13"/>
      <c r="E17" s="11" t="s">
        <v>13</v>
      </c>
      <c r="F17" s="11" t="s">
        <v>13</v>
      </c>
    </row>
    <row r="18" spans="1:6">
      <c r="A18" s="488" t="s">
        <v>795</v>
      </c>
      <c r="B18" s="10" t="s">
        <v>796</v>
      </c>
      <c r="C18" s="12"/>
      <c r="D18" s="13"/>
      <c r="E18" s="11" t="s">
        <v>13</v>
      </c>
      <c r="F18" s="11" t="s">
        <v>13</v>
      </c>
    </row>
    <row r="19" spans="1:6">
      <c r="A19" s="488"/>
      <c r="B19" s="10" t="s">
        <v>797</v>
      </c>
      <c r="C19" s="12"/>
      <c r="D19" s="13"/>
      <c r="E19" s="11" t="s">
        <v>13</v>
      </c>
      <c r="F19" s="11" t="s">
        <v>13</v>
      </c>
    </row>
    <row r="20" spans="1:6">
      <c r="A20" s="488"/>
      <c r="B20" s="10" t="s">
        <v>798</v>
      </c>
      <c r="C20" s="12"/>
      <c r="D20" s="13"/>
      <c r="E20" s="11" t="s">
        <v>13</v>
      </c>
      <c r="F20" s="11" t="s">
        <v>13</v>
      </c>
    </row>
    <row r="21" spans="1:6">
      <c r="A21" s="488"/>
      <c r="B21" s="10" t="s">
        <v>799</v>
      </c>
      <c r="C21" s="12"/>
      <c r="D21" s="13"/>
      <c r="E21" s="11" t="s">
        <v>13</v>
      </c>
      <c r="F21" s="11" t="s">
        <v>13</v>
      </c>
    </row>
    <row r="22" spans="1:6">
      <c r="A22" s="488"/>
      <c r="B22" s="10" t="s">
        <v>800</v>
      </c>
      <c r="C22" s="12"/>
      <c r="D22" s="13"/>
      <c r="E22" s="11" t="s">
        <v>13</v>
      </c>
      <c r="F22" s="11" t="s">
        <v>13</v>
      </c>
    </row>
    <row r="23" spans="1:6">
      <c r="A23" s="488"/>
      <c r="B23" s="10" t="s">
        <v>801</v>
      </c>
      <c r="C23" s="12"/>
      <c r="D23" s="13"/>
      <c r="E23" s="11" t="s">
        <v>13</v>
      </c>
      <c r="F23" s="11" t="s">
        <v>13</v>
      </c>
    </row>
    <row r="24" spans="1:6">
      <c r="A24" s="488"/>
      <c r="B24" s="10" t="s">
        <v>802</v>
      </c>
      <c r="C24" s="12"/>
      <c r="D24" s="13"/>
      <c r="E24" s="11" t="s">
        <v>13</v>
      </c>
      <c r="F24" s="11" t="s">
        <v>13</v>
      </c>
    </row>
    <row r="25" spans="1:6">
      <c r="A25" s="488" t="s">
        <v>803</v>
      </c>
      <c r="B25" s="10" t="s">
        <v>804</v>
      </c>
      <c r="C25" s="12"/>
      <c r="D25" s="13"/>
      <c r="E25" s="11" t="s">
        <v>13</v>
      </c>
      <c r="F25" s="11" t="s">
        <v>13</v>
      </c>
    </row>
    <row r="26" spans="1:6">
      <c r="A26" s="488"/>
      <c r="B26" s="10" t="s">
        <v>805</v>
      </c>
      <c r="C26" s="12"/>
      <c r="D26" s="13"/>
      <c r="E26" s="11" t="s">
        <v>13</v>
      </c>
      <c r="F26" s="11" t="s">
        <v>13</v>
      </c>
    </row>
    <row r="27" spans="1:6">
      <c r="A27" s="488"/>
      <c r="B27" s="10" t="s">
        <v>806</v>
      </c>
      <c r="C27" s="12"/>
      <c r="D27" s="13"/>
      <c r="E27" s="11" t="s">
        <v>13</v>
      </c>
      <c r="F27" s="11" t="s">
        <v>13</v>
      </c>
    </row>
    <row r="28" spans="1:6">
      <c r="A28" s="488"/>
      <c r="B28" s="10" t="s">
        <v>807</v>
      </c>
      <c r="C28" s="12"/>
      <c r="D28" s="13"/>
      <c r="E28" s="11" t="s">
        <v>13</v>
      </c>
      <c r="F28" s="11" t="s">
        <v>13</v>
      </c>
    </row>
    <row r="29" spans="1:6">
      <c r="A29" s="488"/>
      <c r="B29" s="10" t="s">
        <v>808</v>
      </c>
      <c r="C29" s="12"/>
      <c r="D29" s="13"/>
      <c r="E29" s="11" t="s">
        <v>13</v>
      </c>
      <c r="F29" s="11" t="s">
        <v>13</v>
      </c>
    </row>
    <row r="30" spans="1:6">
      <c r="A30" s="488" t="s">
        <v>809</v>
      </c>
      <c r="B30" s="10" t="s">
        <v>810</v>
      </c>
      <c r="C30" s="12"/>
      <c r="D30" s="13"/>
      <c r="E30" s="11" t="s">
        <v>13</v>
      </c>
      <c r="F30" s="11" t="s">
        <v>13</v>
      </c>
    </row>
    <row r="31" spans="1:6">
      <c r="A31" s="488"/>
      <c r="B31" s="10" t="s">
        <v>811</v>
      </c>
      <c r="C31" s="12"/>
      <c r="D31" s="13"/>
      <c r="E31" s="11" t="s">
        <v>13</v>
      </c>
      <c r="F31" s="11" t="s">
        <v>13</v>
      </c>
    </row>
    <row r="32" spans="1:6">
      <c r="A32" s="488"/>
      <c r="B32" s="10" t="s">
        <v>812</v>
      </c>
      <c r="C32" s="12"/>
      <c r="D32" s="13"/>
      <c r="E32" s="11" t="s">
        <v>13</v>
      </c>
      <c r="F32" s="11" t="s">
        <v>13</v>
      </c>
    </row>
    <row r="33" spans="1:6">
      <c r="A33" s="488"/>
      <c r="B33" s="10" t="s">
        <v>372</v>
      </c>
      <c r="C33" s="12"/>
      <c r="D33" s="13"/>
      <c r="E33" s="11" t="s">
        <v>13</v>
      </c>
      <c r="F33" s="11" t="s">
        <v>13</v>
      </c>
    </row>
    <row r="34" spans="1:6">
      <c r="A34" s="488"/>
      <c r="B34" s="10" t="s">
        <v>813</v>
      </c>
      <c r="C34" s="12"/>
      <c r="D34" s="13"/>
      <c r="E34" s="11" t="s">
        <v>13</v>
      </c>
      <c r="F34" s="11" t="s">
        <v>13</v>
      </c>
    </row>
    <row r="35" spans="1:6">
      <c r="A35" s="488"/>
      <c r="B35" s="10" t="s">
        <v>814</v>
      </c>
      <c r="C35" s="12"/>
      <c r="D35" s="13"/>
      <c r="E35" s="11" t="s">
        <v>13</v>
      </c>
      <c r="F35" s="11" t="s">
        <v>13</v>
      </c>
    </row>
    <row r="36" spans="1:6">
      <c r="A36" s="488"/>
      <c r="B36" s="10" t="s">
        <v>815</v>
      </c>
      <c r="C36" s="12"/>
      <c r="D36" s="13"/>
      <c r="E36" s="11" t="s">
        <v>13</v>
      </c>
      <c r="F36" s="11" t="s">
        <v>13</v>
      </c>
    </row>
    <row r="37" spans="1:6">
      <c r="A37" s="488"/>
      <c r="B37" s="10" t="s">
        <v>816</v>
      </c>
      <c r="C37" s="12"/>
      <c r="D37" s="13"/>
      <c r="E37" s="11" t="s">
        <v>13</v>
      </c>
      <c r="F37" s="11" t="s">
        <v>13</v>
      </c>
    </row>
    <row r="38" spans="1:6">
      <c r="A38" s="488"/>
      <c r="B38" s="10" t="s">
        <v>817</v>
      </c>
      <c r="C38" s="12"/>
      <c r="D38" s="13"/>
      <c r="E38" s="11" t="s">
        <v>13</v>
      </c>
      <c r="F38" s="11" t="s">
        <v>13</v>
      </c>
    </row>
    <row r="39" spans="1:6">
      <c r="A39" s="488"/>
      <c r="B39" s="10" t="s">
        <v>818</v>
      </c>
      <c r="C39" s="12"/>
      <c r="D39" s="13"/>
      <c r="E39" s="11" t="s">
        <v>13</v>
      </c>
      <c r="F39" s="11" t="s">
        <v>13</v>
      </c>
    </row>
    <row r="40" spans="1:6">
      <c r="A40" s="488"/>
      <c r="B40" s="10" t="s">
        <v>819</v>
      </c>
      <c r="C40" s="12"/>
      <c r="D40" s="13"/>
      <c r="E40" s="11" t="s">
        <v>13</v>
      </c>
      <c r="F40" s="11" t="s">
        <v>13</v>
      </c>
    </row>
  </sheetData>
  <sheetProtection formatRows="0" selectLockedCells="1"/>
  <mergeCells count="6">
    <mergeCell ref="A30:A40"/>
    <mergeCell ref="A2:F2"/>
    <mergeCell ref="A5:A8"/>
    <mergeCell ref="A9:A17"/>
    <mergeCell ref="A18:A24"/>
    <mergeCell ref="A25:A29"/>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BF36888-9E7D-4141-9C61-194E00588A39}">
          <x14:formula1>
            <xm:f>Validation!$G$21:$G$26</xm:f>
          </x14:formula1>
          <xm:sqref>F5:F40</xm:sqref>
        </x14:dataValidation>
        <x14:dataValidation type="list" allowBlank="1" showInputMessage="1" showErrorMessage="1" xr:uid="{CC0B0966-0AF3-4AA3-B6AB-6C74D890242D}">
          <x14:formula1>
            <xm:f>Validation!$F$21:$F$26</xm:f>
          </x14:formula1>
          <xm:sqref>E5:E40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F0F8-C895-4663-81E3-2A1F445330FB}">
  <sheetPr codeName="Sheet6">
    <tabColor theme="1"/>
  </sheetPr>
  <dimension ref="B1:K37"/>
  <sheetViews>
    <sheetView topLeftCell="A3" workbookViewId="0">
      <selection activeCell="J37" sqref="J37"/>
    </sheetView>
  </sheetViews>
  <sheetFormatPr defaultRowHeight="14.6"/>
  <cols>
    <col min="2" max="2" width="28" bestFit="1" customWidth="1"/>
    <col min="3" max="3" width="20.53515625" customWidth="1"/>
    <col min="4" max="4" width="21" bestFit="1" customWidth="1"/>
    <col min="5" max="5" width="18.69140625" bestFit="1" customWidth="1"/>
    <col min="6" max="6" width="42.84375" customWidth="1"/>
    <col min="7" max="7" width="20.3046875" bestFit="1" customWidth="1"/>
    <col min="8" max="8" width="33" customWidth="1"/>
    <col min="9" max="9" width="16.69140625" bestFit="1" customWidth="1"/>
    <col min="10" max="10" width="25.53515625" bestFit="1" customWidth="1"/>
    <col min="11" max="11" width="44.15234375" customWidth="1"/>
  </cols>
  <sheetData>
    <row r="1" spans="2:11" ht="29.15">
      <c r="B1" s="1" t="s">
        <v>104</v>
      </c>
      <c r="C1" s="1" t="s">
        <v>820</v>
      </c>
      <c r="D1" s="2" t="s">
        <v>821</v>
      </c>
      <c r="E1" s="1" t="s">
        <v>301</v>
      </c>
      <c r="F1" s="1"/>
      <c r="G1" s="2" t="s">
        <v>822</v>
      </c>
      <c r="H1" s="2" t="s">
        <v>823</v>
      </c>
      <c r="I1" s="2" t="s">
        <v>824</v>
      </c>
      <c r="J1" s="2" t="s">
        <v>825</v>
      </c>
      <c r="K1" s="1" t="s">
        <v>20</v>
      </c>
    </row>
    <row r="2" spans="2:11">
      <c r="B2" s="3" t="s">
        <v>13</v>
      </c>
      <c r="C2" s="3" t="s">
        <v>13</v>
      </c>
      <c r="D2" s="3" t="s">
        <v>13</v>
      </c>
      <c r="E2" s="3" t="s">
        <v>13</v>
      </c>
      <c r="F2" s="3"/>
      <c r="G2" s="3" t="s">
        <v>13</v>
      </c>
      <c r="H2" s="3" t="s">
        <v>13</v>
      </c>
      <c r="I2" s="3" t="s">
        <v>13</v>
      </c>
      <c r="J2" s="3" t="s">
        <v>13</v>
      </c>
      <c r="K2" s="319" t="s">
        <v>13</v>
      </c>
    </row>
    <row r="3" spans="2:11">
      <c r="B3" t="s">
        <v>826</v>
      </c>
      <c r="C3" t="s">
        <v>827</v>
      </c>
      <c r="D3" t="s">
        <v>828</v>
      </c>
      <c r="E3" t="s">
        <v>829</v>
      </c>
      <c r="G3" t="s">
        <v>830</v>
      </c>
      <c r="H3" s="4" t="s">
        <v>831</v>
      </c>
      <c r="I3" s="4" t="s">
        <v>830</v>
      </c>
      <c r="J3" t="s">
        <v>832</v>
      </c>
      <c r="K3" s="5" t="s">
        <v>833</v>
      </c>
    </row>
    <row r="4" spans="2:11">
      <c r="B4" t="s">
        <v>834</v>
      </c>
      <c r="C4" t="s">
        <v>835</v>
      </c>
      <c r="D4" t="s">
        <v>827</v>
      </c>
      <c r="E4" t="s">
        <v>836</v>
      </c>
      <c r="G4" t="s">
        <v>837</v>
      </c>
      <c r="H4" t="s">
        <v>838</v>
      </c>
      <c r="I4" t="s">
        <v>839</v>
      </c>
      <c r="J4" t="s">
        <v>840</v>
      </c>
      <c r="K4" s="5" t="s">
        <v>841</v>
      </c>
    </row>
    <row r="5" spans="2:11">
      <c r="B5" t="s">
        <v>842</v>
      </c>
      <c r="C5" t="s">
        <v>828</v>
      </c>
      <c r="D5" t="s">
        <v>835</v>
      </c>
      <c r="E5" t="s">
        <v>843</v>
      </c>
      <c r="G5" t="s">
        <v>102</v>
      </c>
      <c r="I5" t="s">
        <v>844</v>
      </c>
      <c r="J5" t="s">
        <v>845</v>
      </c>
      <c r="K5" s="5" t="s">
        <v>846</v>
      </c>
    </row>
    <row r="6" spans="2:11" ht="29.15">
      <c r="B6" t="s">
        <v>847</v>
      </c>
      <c r="D6" t="s">
        <v>848</v>
      </c>
      <c r="E6" t="s">
        <v>849</v>
      </c>
      <c r="I6" t="s">
        <v>102</v>
      </c>
      <c r="J6" t="s">
        <v>850</v>
      </c>
      <c r="K6" s="6" t="s">
        <v>851</v>
      </c>
    </row>
    <row r="7" spans="2:11" ht="29.15">
      <c r="B7" t="s">
        <v>852</v>
      </c>
      <c r="E7" t="s">
        <v>853</v>
      </c>
      <c r="I7" t="s">
        <v>854</v>
      </c>
      <c r="J7" t="s">
        <v>102</v>
      </c>
      <c r="K7" s="6" t="s">
        <v>855</v>
      </c>
    </row>
    <row r="8" spans="2:11" ht="29.15">
      <c r="B8" t="s">
        <v>102</v>
      </c>
      <c r="K8" s="6" t="s">
        <v>856</v>
      </c>
    </row>
    <row r="9" spans="2:11">
      <c r="K9" s="318" t="s">
        <v>857</v>
      </c>
    </row>
    <row r="11" spans="2:11">
      <c r="B11" s="1" t="s">
        <v>224</v>
      </c>
      <c r="C11" s="1" t="s">
        <v>858</v>
      </c>
      <c r="D11" s="1" t="s">
        <v>859</v>
      </c>
      <c r="E11" s="1" t="s">
        <v>860</v>
      </c>
      <c r="F11" s="1" t="s">
        <v>782</v>
      </c>
      <c r="G11" s="1" t="s">
        <v>257</v>
      </c>
      <c r="H11" s="1" t="s">
        <v>258</v>
      </c>
      <c r="I11" s="1" t="s">
        <v>861</v>
      </c>
      <c r="J11" s="2" t="s">
        <v>862</v>
      </c>
      <c r="K11" s="2" t="s">
        <v>74</v>
      </c>
    </row>
    <row r="12" spans="2:11">
      <c r="B12" s="3" t="s">
        <v>13</v>
      </c>
      <c r="C12" s="3" t="s">
        <v>13</v>
      </c>
      <c r="D12" s="3" t="s">
        <v>13</v>
      </c>
      <c r="E12" s="3" t="s">
        <v>13</v>
      </c>
      <c r="F12" s="3" t="s">
        <v>13</v>
      </c>
      <c r="G12" s="3" t="s">
        <v>13</v>
      </c>
      <c r="H12" s="3" t="s">
        <v>13</v>
      </c>
      <c r="I12" s="3" t="s">
        <v>13</v>
      </c>
      <c r="J12" s="3" t="s">
        <v>13</v>
      </c>
      <c r="K12" s="3" t="s">
        <v>13</v>
      </c>
    </row>
    <row r="13" spans="2:11">
      <c r="B13" t="s">
        <v>863</v>
      </c>
      <c r="C13" t="s">
        <v>864</v>
      </c>
      <c r="D13" t="s">
        <v>865</v>
      </c>
      <c r="E13" t="s">
        <v>866</v>
      </c>
      <c r="F13" t="s">
        <v>867</v>
      </c>
      <c r="G13" t="s">
        <v>868</v>
      </c>
      <c r="H13" t="s">
        <v>869</v>
      </c>
      <c r="I13" t="s">
        <v>870</v>
      </c>
      <c r="J13" t="s">
        <v>871</v>
      </c>
      <c r="K13" t="s">
        <v>872</v>
      </c>
    </row>
    <row r="14" spans="2:11">
      <c r="B14" t="s">
        <v>873</v>
      </c>
      <c r="C14" t="s">
        <v>874</v>
      </c>
      <c r="D14" t="s">
        <v>875</v>
      </c>
      <c r="E14" t="s">
        <v>876</v>
      </c>
      <c r="F14" t="s">
        <v>877</v>
      </c>
      <c r="G14" t="s">
        <v>878</v>
      </c>
      <c r="H14" t="s">
        <v>879</v>
      </c>
      <c r="I14" t="s">
        <v>880</v>
      </c>
      <c r="J14">
        <v>1</v>
      </c>
      <c r="K14" t="s">
        <v>881</v>
      </c>
    </row>
    <row r="15" spans="2:11">
      <c r="B15" t="s">
        <v>882</v>
      </c>
      <c r="C15" t="s">
        <v>883</v>
      </c>
      <c r="D15" t="s">
        <v>884</v>
      </c>
      <c r="E15" t="s">
        <v>871</v>
      </c>
      <c r="F15" t="s">
        <v>885</v>
      </c>
      <c r="G15" t="s">
        <v>886</v>
      </c>
      <c r="H15" t="s">
        <v>887</v>
      </c>
      <c r="I15" t="s">
        <v>871</v>
      </c>
      <c r="J15">
        <v>2</v>
      </c>
      <c r="K15" t="s">
        <v>888</v>
      </c>
    </row>
    <row r="16" spans="2:11">
      <c r="B16" t="s">
        <v>889</v>
      </c>
      <c r="C16" t="s">
        <v>890</v>
      </c>
      <c r="D16" t="s">
        <v>891</v>
      </c>
      <c r="G16" t="s">
        <v>892</v>
      </c>
      <c r="H16" t="s">
        <v>871</v>
      </c>
      <c r="J16">
        <v>3</v>
      </c>
    </row>
    <row r="17" spans="2:10">
      <c r="B17" t="s">
        <v>893</v>
      </c>
      <c r="C17" t="s">
        <v>894</v>
      </c>
      <c r="D17" t="s">
        <v>895</v>
      </c>
      <c r="G17" t="s">
        <v>871</v>
      </c>
      <c r="J17">
        <v>4</v>
      </c>
    </row>
    <row r="18" spans="2:10">
      <c r="J18">
        <v>5</v>
      </c>
    </row>
    <row r="19" spans="2:10">
      <c r="B19" s="1" t="s">
        <v>896</v>
      </c>
      <c r="C19" s="1" t="s">
        <v>897</v>
      </c>
      <c r="D19" s="17" t="s">
        <v>898</v>
      </c>
      <c r="E19" s="1" t="s">
        <v>899</v>
      </c>
      <c r="F19" s="1" t="s">
        <v>900</v>
      </c>
      <c r="J19">
        <v>6</v>
      </c>
    </row>
    <row r="20" spans="2:10">
      <c r="B20" s="3" t="s">
        <v>13</v>
      </c>
      <c r="C20" s="3" t="s">
        <v>13</v>
      </c>
      <c r="D20" t="s">
        <v>901</v>
      </c>
      <c r="E20" t="s">
        <v>13</v>
      </c>
      <c r="F20" s="9" t="s">
        <v>902</v>
      </c>
      <c r="G20" s="9" t="s">
        <v>903</v>
      </c>
      <c r="J20">
        <v>7</v>
      </c>
    </row>
    <row r="21" spans="2:10">
      <c r="B21" t="s">
        <v>871</v>
      </c>
      <c r="C21" t="s">
        <v>904</v>
      </c>
      <c r="D21" t="s">
        <v>905</v>
      </c>
      <c r="E21" t="s">
        <v>906</v>
      </c>
      <c r="F21" s="9" t="s">
        <v>13</v>
      </c>
      <c r="G21" s="9" t="s">
        <v>13</v>
      </c>
      <c r="I21">
        <v>8</v>
      </c>
      <c r="J21">
        <v>8</v>
      </c>
    </row>
    <row r="22" spans="2:10">
      <c r="B22" t="s">
        <v>907</v>
      </c>
      <c r="C22" t="s">
        <v>848</v>
      </c>
      <c r="D22" t="s">
        <v>908</v>
      </c>
      <c r="E22" t="s">
        <v>909</v>
      </c>
      <c r="F22" s="14" t="s">
        <v>910</v>
      </c>
      <c r="G22" s="14" t="s">
        <v>911</v>
      </c>
      <c r="I22">
        <v>10</v>
      </c>
      <c r="J22">
        <v>9</v>
      </c>
    </row>
    <row r="23" spans="2:10">
      <c r="B23" t="s">
        <v>393</v>
      </c>
      <c r="C23" t="s">
        <v>912</v>
      </c>
      <c r="D23" t="s">
        <v>913</v>
      </c>
      <c r="E23" t="s">
        <v>871</v>
      </c>
      <c r="F23" s="14" t="s">
        <v>914</v>
      </c>
      <c r="G23" s="14" t="s">
        <v>915</v>
      </c>
      <c r="I23">
        <v>11</v>
      </c>
      <c r="J23">
        <v>10</v>
      </c>
    </row>
    <row r="24" spans="2:10">
      <c r="B24" t="s">
        <v>916</v>
      </c>
      <c r="C24" t="s">
        <v>917</v>
      </c>
      <c r="F24" s="14" t="s">
        <v>918</v>
      </c>
      <c r="G24" s="14" t="s">
        <v>919</v>
      </c>
      <c r="I24">
        <v>12</v>
      </c>
      <c r="J24">
        <v>11</v>
      </c>
    </row>
    <row r="25" spans="2:10">
      <c r="B25" t="s">
        <v>920</v>
      </c>
      <c r="C25" t="s">
        <v>871</v>
      </c>
      <c r="F25" s="14" t="s">
        <v>921</v>
      </c>
      <c r="G25" s="14" t="s">
        <v>922</v>
      </c>
      <c r="I25">
        <v>13</v>
      </c>
      <c r="J25">
        <v>12</v>
      </c>
    </row>
    <row r="26" spans="2:10">
      <c r="B26" t="s">
        <v>102</v>
      </c>
      <c r="C26" t="s">
        <v>429</v>
      </c>
      <c r="F26" s="14" t="s">
        <v>923</v>
      </c>
      <c r="G26" s="14" t="s">
        <v>924</v>
      </c>
      <c r="I26">
        <v>14</v>
      </c>
      <c r="J26">
        <v>13</v>
      </c>
    </row>
    <row r="27" spans="2:10">
      <c r="I27" t="s">
        <v>925</v>
      </c>
      <c r="J27">
        <v>14</v>
      </c>
    </row>
    <row r="28" spans="2:10">
      <c r="J28">
        <v>15</v>
      </c>
    </row>
    <row r="29" spans="2:10">
      <c r="J29">
        <v>16</v>
      </c>
    </row>
    <row r="30" spans="2:10">
      <c r="J30">
        <v>17</v>
      </c>
    </row>
    <row r="31" spans="2:10">
      <c r="J31">
        <v>18</v>
      </c>
    </row>
    <row r="32" spans="2:10">
      <c r="J32">
        <v>19</v>
      </c>
    </row>
    <row r="33" spans="10:10">
      <c r="J33">
        <v>20</v>
      </c>
    </row>
    <row r="34" spans="10:10">
      <c r="J34">
        <v>21</v>
      </c>
    </row>
    <row r="35" spans="10:10">
      <c r="J35">
        <v>22</v>
      </c>
    </row>
    <row r="36" spans="10:10">
      <c r="J36">
        <v>23</v>
      </c>
    </row>
    <row r="37" spans="10:10">
      <c r="J37">
        <v>24</v>
      </c>
    </row>
  </sheetData>
  <dataValidations count="1">
    <dataValidation type="list" allowBlank="1" showInputMessage="1" showErrorMessage="1" sqref="I2:J2" xr:uid="{772C220A-C098-4FB2-9364-EFB7700BBD35}">
      <formula1>$C$2:$C$5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H Document" ma:contentTypeID="0x010100B34011F69B42104E8C38BEDDAC27F7B2006992B33DDEDB01499432F8D79852423F" ma:contentTypeVersion="4" ma:contentTypeDescription="" ma:contentTypeScope="" ma:versionID="cfb95d8199458b5bc4a6a13ba424803d">
  <xsd:schema xmlns:xsd="http://www.w3.org/2001/XMLSchema" xmlns:xs="http://www.w3.org/2001/XMLSchema" xmlns:p="http://schemas.microsoft.com/office/2006/metadata/properties" xmlns:ns2="http://schemas.microsoft.com/sharepoint.v3" xmlns:ns3="fb7bb010-2db4-493a-8fda-461f7555ad08" xmlns:ns4="http://schemas.microsoft.com/sharepoint/v3/fields" xmlns:ns5="08a711a6-ea1e-49c8-bc33-7d6954e93ccc" targetNamespace="http://schemas.microsoft.com/office/2006/metadata/properties" ma:root="true" ma:fieldsID="846ce5c2e98bf2cbc538ca1f480ff300" ns2:_="" ns3:_="" ns4:_="" ns5:_="">
    <xsd:import namespace="http://schemas.microsoft.com/sharepoint.v3"/>
    <xsd:import namespace="fb7bb010-2db4-493a-8fda-461f7555ad08"/>
    <xsd:import namespace="http://schemas.microsoft.com/sharepoint/v3/fields"/>
    <xsd:import namespace="08a711a6-ea1e-49c8-bc33-7d6954e93ccc"/>
    <xsd:element name="properties">
      <xsd:complexType>
        <xsd:sequence>
          <xsd:element name="documentManagement">
            <xsd:complexType>
              <xsd:all>
                <xsd:element ref="ns2:CategoryDescription" minOccurs="0"/>
                <xsd:element ref="ns4:_DCDateCreated" minOccurs="0"/>
                <xsd:element ref="ns4:_DCDateModified" minOccurs="0"/>
                <xsd:element ref="ns3:SLICE_x0020_Category_x0020_ID" minOccurs="0"/>
                <xsd:element ref="ns3:SLICE_x0020_Content_x0020_ID" minOccurs="0"/>
                <xsd:element ref="ns3:SLICE_x0020_DocID" minOccurs="0"/>
                <xsd:element ref="ns3:SLICE_x0020_Revision" minOccurs="0"/>
                <xsd:element ref="ns3:f2fc3c520ebf4d8287e098624e92c59c" minOccurs="0"/>
                <xsd:element ref="ns3:TaxCatchAll" minOccurs="0"/>
                <xsd:element ref="ns3:TaxCatchAllLabel" minOccurs="0"/>
                <xsd:element ref="ns5:f427b3346aeb40698f128069b39d09fc" minOccurs="0"/>
                <xsd:element ref="ns5:jad599b7e47f4dadb05516bc9738687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nillable="true" ma:displayName="Description" ma:internalName="Category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7bb010-2db4-493a-8fda-461f7555ad08" elementFormDefault="qualified">
    <xsd:import namespace="http://schemas.microsoft.com/office/2006/documentManagement/types"/>
    <xsd:import namespace="http://schemas.microsoft.com/office/infopath/2007/PartnerControls"/>
    <xsd:element name="SLICE_x0020_Category_x0020_ID" ma:index="8" nillable="true" ma:displayName="SLICE Category ID" ma:internalName="SLICE_x0020_Category_x0020_ID">
      <xsd:simpleType>
        <xsd:restriction base="dms:Text">
          <xsd:maxLength value="255"/>
        </xsd:restriction>
      </xsd:simpleType>
    </xsd:element>
    <xsd:element name="SLICE_x0020_Content_x0020_ID" ma:index="9" nillable="true" ma:displayName="SLICE Content ID" ma:internalName="SLICE_x0020_Content_x0020_ID">
      <xsd:simpleType>
        <xsd:restriction base="dms:Text">
          <xsd:maxLength value="255"/>
        </xsd:restriction>
      </xsd:simpleType>
    </xsd:element>
    <xsd:element name="SLICE_x0020_DocID" ma:index="10" nillable="true" ma:displayName="SLICE DocID" ma:internalName="SLICE_x0020_DocID">
      <xsd:simpleType>
        <xsd:restriction base="dms:Text">
          <xsd:maxLength value="255"/>
        </xsd:restriction>
      </xsd:simpleType>
    </xsd:element>
    <xsd:element name="SLICE_x0020_Revision" ma:index="11" nillable="true" ma:displayName="SLICE Revision" ma:internalName="SLICE_x0020_Revision">
      <xsd:simpleType>
        <xsd:restriction base="dms:Text">
          <xsd:maxLength value="255"/>
        </xsd:restriction>
      </xsd:simpleType>
    </xsd:element>
    <xsd:element name="f2fc3c520ebf4d8287e098624e92c59c" ma:index="14" nillable="true" ma:taxonomy="true" ma:internalName="f2fc3c520ebf4d8287e098624e92c59c" ma:taxonomyFieldName="BCH_x0020_Topic" ma:displayName="Topic" ma:default="" ma:fieldId="{f2fc3c52-0ebf-4d82-87e0-98624e92c59c}" ma:taxonomyMulti="true" ma:sspId="b133e21d-30f6-4ddd-b6bc-84003b8fc06f" ma:termSetId="e3e02fbb-7955-4858-badb-8bfd01af1573"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7cd42f6b-921c-4fd6-8901-1d39c64ca720}" ma:internalName="TaxCatchAll" ma:showField="CatchAllData" ma:web="08a711a6-ea1e-49c8-bc33-7d6954e93ccc">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7cd42f6b-921c-4fd6-8901-1d39c64ca720}" ma:internalName="TaxCatchAllLabel" ma:readOnly="true" ma:showField="CatchAllDataLabel" ma:web="08a711a6-ea1e-49c8-bc33-7d6954e93c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6" nillable="true" ma:displayName="Date Created" ma:description="The date on which this resource was created" ma:format="DateTime" ma:internalName="_DCDateCreated">
      <xsd:simpleType>
        <xsd:restriction base="dms:DateTime"/>
      </xsd:simpleType>
    </xsd:element>
    <xsd:element name="_DCDateModified" ma:index="7" nillable="true" ma:displayName="Date Modified" ma:description="The date on which this resource was last modified" ma:format="DateTime" ma:internalName="_DCDateModifi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8a711a6-ea1e-49c8-bc33-7d6954e93ccc" elementFormDefault="qualified">
    <xsd:import namespace="http://schemas.microsoft.com/office/2006/documentManagement/types"/>
    <xsd:import namespace="http://schemas.microsoft.com/office/infopath/2007/PartnerControls"/>
    <xsd:element name="f427b3346aeb40698f128069b39d09fc" ma:index="21" nillable="true" ma:taxonomy="true" ma:internalName="f427b3346aeb40698f128069b39d09fc" ma:taxonomyFieldName="BCH_x0020_Doc_x0020_Type" ma:displayName="Doc Type" ma:default="" ma:fieldId="{f427b334-6aeb-4069-8f12-8069b39d09fc}" ma:sspId="b133e21d-30f6-4ddd-b6bc-84003b8fc06f" ma:termSetId="024c0056-cf98-4b82-88bf-7d93d1593c06" ma:anchorId="00000000-0000-0000-0000-000000000000" ma:open="false" ma:isKeyword="false">
      <xsd:complexType>
        <xsd:sequence>
          <xsd:element ref="pc:Terms" minOccurs="0" maxOccurs="1"/>
        </xsd:sequence>
      </xsd:complexType>
    </xsd:element>
    <xsd:element name="jad599b7e47f4dadb05516bc9738687f" ma:index="22" nillable="true" ma:taxonomy="true" ma:internalName="jad599b7e47f4dadb05516bc9738687f" ma:taxonomyFieldName="RM_x0020_Tag" ma:displayName="RM Tag" ma:default="" ma:fieldId="{3ad599b7-e47f-4dad-b055-16bc9738687f}" ma:sspId="b133e21d-30f6-4ddd-b6bc-84003b8fc06f" ma:termSetId="f7d52f2d-a6d1-407f-a76e-2144039b7eeb"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133e21d-30f6-4ddd-b6bc-84003b8fc06f" ContentTypeId="0x010100B34011F69B42104E8C38BEDDAC27F7B2" PreviousValue="false" LastSyncTimeStamp="2023-03-14T17:59:26.79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SLICE_x0020_Category_x0020_ID xmlns="fb7bb010-2db4-493a-8fda-461f7555ad08" xsi:nil="true"/>
    <SLICE_x0020_DocID xmlns="fb7bb010-2db4-493a-8fda-461f7555ad08" xsi:nil="true"/>
    <SLICE_x0020_Revision xmlns="fb7bb010-2db4-493a-8fda-461f7555ad08" xsi:nil="true"/>
    <jad599b7e47f4dadb05516bc9738687f xmlns="08a711a6-ea1e-49c8-bc33-7d6954e93ccc">
      <Terms xmlns="http://schemas.microsoft.com/office/infopath/2007/PartnerControls"/>
    </jad599b7e47f4dadb05516bc9738687f>
    <f427b3346aeb40698f128069b39d09fc xmlns="08a711a6-ea1e-49c8-bc33-7d6954e93ccc">
      <Terms xmlns="http://schemas.microsoft.com/office/infopath/2007/PartnerControls"/>
    </f427b3346aeb40698f128069b39d09fc>
    <CategoryDescription xmlns="http://schemas.microsoft.com/sharepoint.v3" xsi:nil="true"/>
    <f2fc3c520ebf4d8287e098624e92c59c xmlns="fb7bb010-2db4-493a-8fda-461f7555ad08">
      <Terms xmlns="http://schemas.microsoft.com/office/infopath/2007/PartnerControls"/>
    </f2fc3c520ebf4d8287e098624e92c59c>
    <SLICE_x0020_Content_x0020_ID xmlns="fb7bb010-2db4-493a-8fda-461f7555ad08" xsi:nil="true"/>
    <_DCDateCreated xmlns="http://schemas.microsoft.com/sharepoint/v3/fields" xsi:nil="true"/>
    <TaxCatchAll xmlns="fb7bb010-2db4-493a-8fda-461f7555ad08" xsi:nil="true"/>
  </documentManagement>
</p:properties>
</file>

<file path=customXml/itemProps1.xml><?xml version="1.0" encoding="utf-8"?>
<ds:datastoreItem xmlns:ds="http://schemas.openxmlformats.org/officeDocument/2006/customXml" ds:itemID="{0E59B9A6-629F-41AF-A69A-C067534E2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7bb010-2db4-493a-8fda-461f7555ad08"/>
    <ds:schemaRef ds:uri="http://schemas.microsoft.com/sharepoint/v3/fields"/>
    <ds:schemaRef ds:uri="08a711a6-ea1e-49c8-bc33-7d6954e93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032A07-C03B-4614-8746-680052136272}">
  <ds:schemaRefs>
    <ds:schemaRef ds:uri="Microsoft.SharePoint.Taxonomy.ContentTypeSync"/>
  </ds:schemaRefs>
</ds:datastoreItem>
</file>

<file path=customXml/itemProps3.xml><?xml version="1.0" encoding="utf-8"?>
<ds:datastoreItem xmlns:ds="http://schemas.openxmlformats.org/officeDocument/2006/customXml" ds:itemID="{75497255-1E48-4AD8-B374-63A687485541}">
  <ds:schemaRefs>
    <ds:schemaRef ds:uri="http://schemas.microsoft.com/sharepoint/v3/contenttype/forms"/>
  </ds:schemaRefs>
</ds:datastoreItem>
</file>

<file path=customXml/itemProps4.xml><?xml version="1.0" encoding="utf-8"?>
<ds:datastoreItem xmlns:ds="http://schemas.openxmlformats.org/officeDocument/2006/customXml" ds:itemID="{4CEBB31A-C76B-450A-88ED-FEC991318085}">
  <ds:schemaRefs>
    <ds:schemaRef ds:uri="http://schemas.microsoft.com/office/2006/metadata/properties"/>
    <ds:schemaRef ds:uri="http://schemas.microsoft.com/office/infopath/2007/PartnerControls"/>
    <ds:schemaRef ds:uri="http://schemas.microsoft.com/sharepoint/v3/fields"/>
    <ds:schemaRef ds:uri="fb7bb010-2db4-493a-8fda-461f7555ad08"/>
    <ds:schemaRef ds:uri="08a711a6-ea1e-49c8-bc33-7d6954e93cc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Appendix 14A Project Profile</vt:lpstr>
      <vt:lpstr>14A PDF Budget</vt:lpstr>
      <vt:lpstr>14A Capital Budget</vt:lpstr>
      <vt:lpstr>14A Operating Budget</vt:lpstr>
      <vt:lpstr>14A Risk</vt:lpstr>
      <vt:lpstr>Validation</vt:lpstr>
      <vt:lpstr>'14A PDF Budget'!Print_Titles</vt:lpstr>
      <vt:lpstr>'14A Operating Budget'!UNITS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Keely McGowan</dc:creator>
  <cp:keywords/>
  <dc:description/>
  <cp:lastModifiedBy>Claudia Chang</cp:lastModifiedBy>
  <cp:revision/>
  <dcterms:created xsi:type="dcterms:W3CDTF">2023-07-27T15:49:25Z</dcterms:created>
  <dcterms:modified xsi:type="dcterms:W3CDTF">2023-11-03T16:12:05Z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0x010100B34011F69B42104E8C38BEDDAC27F7B2006992B33DDEDB01499432F8D79852423F</vt:lpwstr>
  </property>
  <property fmtid="{D5CDD505-2E9C-101B-9397-08002B2CF9AE}" pid="3" name="BCH Doc Type">
    <vt:lpwstr/>
  </property>
  <property fmtid="{D5CDD505-2E9C-101B-9397-08002B2CF9AE}" pid="4" name="BCH Topic">
    <vt:lpwstr/>
  </property>
  <property fmtid="{D5CDD505-2E9C-101B-9397-08002B2CF9AE}" pid="5" name="RM Tag">
    <vt:lpwstr/>
  </property>
  <property fmtid="{D5CDD505-2E9C-101B-9397-08002B2CF9AE}" pid="6" name="SharedWithUsers">
    <vt:lpwstr>67;#Samuel Hogg</vt:lpwstr>
  </property>
</Properties>
</file>